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 tabRatio="769"/>
  </bookViews>
  <sheets>
    <sheet name="总" sheetId="20" r:id="rId1"/>
    <sheet name="一次性奖补疆外" sheetId="9" state="hidden" r:id="rId2"/>
    <sheet name="一次性补贴疆内" sheetId="10" state="hidden" r:id="rId3"/>
  </sheets>
  <definedNames>
    <definedName name="_xlnm.Print_Titles" localSheetId="0">总!$A:$B,总!$2:$2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<sst xmlns="http://schemas.openxmlformats.org/spreadsheetml/2006/main" count="478" uniqueCount="149">
  <si>
    <r>
      <rPr>
        <sz val="12"/>
        <color theme="1"/>
        <rFont val="宋体"/>
        <charset val="134"/>
      </rPr>
      <t>附件</t>
    </r>
  </si>
  <si>
    <r>
      <rPr>
        <b/>
        <sz val="14"/>
        <color theme="1"/>
        <rFont val="宋体"/>
        <charset val="134"/>
      </rPr>
      <t>察布查尔县</t>
    </r>
    <r>
      <rPr>
        <b/>
        <sz val="14"/>
        <color theme="1"/>
        <rFont val="Times New Roman"/>
        <charset val="134"/>
      </rPr>
      <t>2024</t>
    </r>
    <r>
      <rPr>
        <b/>
        <sz val="14"/>
        <color theme="1"/>
        <rFont val="宋体"/>
        <charset val="134"/>
      </rPr>
      <t>年产业到户项目奖补资金汇总表</t>
    </r>
  </si>
  <si>
    <t>序号</t>
  </si>
  <si>
    <t>乡镇</t>
  </si>
  <si>
    <t>总支出资金（万元）</t>
  </si>
  <si>
    <r>
      <rPr>
        <b/>
        <sz val="10"/>
        <color theme="1"/>
        <rFont val="宋体"/>
        <charset val="134"/>
      </rPr>
      <t>自繁牛</t>
    </r>
    <r>
      <rPr>
        <b/>
        <sz val="10"/>
        <color theme="1"/>
        <rFont val="Times New Roman"/>
        <charset val="134"/>
      </rPr>
      <t>1</t>
    </r>
  </si>
  <si>
    <r>
      <rPr>
        <b/>
        <sz val="10"/>
        <color theme="1"/>
        <rFont val="宋体"/>
        <charset val="134"/>
      </rPr>
      <t>自繁牛</t>
    </r>
    <r>
      <rPr>
        <b/>
        <sz val="10"/>
        <color theme="1"/>
        <rFont val="Times New Roman"/>
        <charset val="134"/>
      </rPr>
      <t>2</t>
    </r>
  </si>
  <si>
    <r>
      <rPr>
        <b/>
        <sz val="10"/>
        <color theme="1"/>
        <rFont val="宋体"/>
        <charset val="134"/>
      </rPr>
      <t>自繁牛</t>
    </r>
    <r>
      <rPr>
        <b/>
        <sz val="10"/>
        <color theme="1"/>
        <rFont val="Times New Roman"/>
        <charset val="134"/>
      </rPr>
      <t>3</t>
    </r>
  </si>
  <si>
    <r>
      <rPr>
        <b/>
        <sz val="10"/>
        <color theme="1"/>
        <rFont val="宋体"/>
        <charset val="134"/>
      </rPr>
      <t>自繁牛</t>
    </r>
    <r>
      <rPr>
        <b/>
        <sz val="10"/>
        <color theme="1"/>
        <rFont val="Times New Roman"/>
        <charset val="134"/>
      </rPr>
      <t>4</t>
    </r>
  </si>
  <si>
    <r>
      <rPr>
        <b/>
        <sz val="10"/>
        <color theme="1"/>
        <rFont val="宋体"/>
        <charset val="134"/>
      </rPr>
      <t>自繁牛</t>
    </r>
    <r>
      <rPr>
        <b/>
        <sz val="10"/>
        <color theme="1"/>
        <rFont val="Times New Roman"/>
        <charset val="134"/>
      </rPr>
      <t>5</t>
    </r>
  </si>
  <si>
    <r>
      <rPr>
        <b/>
        <sz val="10"/>
        <color theme="1"/>
        <rFont val="宋体"/>
        <charset val="134"/>
      </rPr>
      <t>自繁牛</t>
    </r>
    <r>
      <rPr>
        <b/>
        <sz val="10"/>
        <color theme="1"/>
        <rFont val="Times New Roman"/>
        <charset val="134"/>
      </rPr>
      <t>6</t>
    </r>
  </si>
  <si>
    <r>
      <rPr>
        <b/>
        <sz val="10"/>
        <color theme="1"/>
        <rFont val="宋体"/>
        <charset val="134"/>
      </rPr>
      <t>自繁牛</t>
    </r>
    <r>
      <rPr>
        <b/>
        <sz val="10"/>
        <color theme="1"/>
        <rFont val="Times New Roman"/>
        <charset val="134"/>
      </rPr>
      <t>7</t>
    </r>
  </si>
  <si>
    <r>
      <rPr>
        <b/>
        <sz val="10"/>
        <color theme="1"/>
        <rFont val="宋体"/>
        <charset val="134"/>
      </rPr>
      <t>自繁牛</t>
    </r>
    <r>
      <rPr>
        <b/>
        <sz val="10"/>
        <color theme="1"/>
        <rFont val="Times New Roman"/>
        <charset val="134"/>
      </rPr>
      <t>8</t>
    </r>
  </si>
  <si>
    <r>
      <rPr>
        <b/>
        <sz val="10"/>
        <color theme="1"/>
        <rFont val="宋体"/>
        <charset val="134"/>
      </rPr>
      <t>自繁牛</t>
    </r>
    <r>
      <rPr>
        <b/>
        <sz val="10"/>
        <color theme="1"/>
        <rFont val="Times New Roman"/>
        <charset val="134"/>
      </rPr>
      <t>9</t>
    </r>
  </si>
  <si>
    <r>
      <rPr>
        <b/>
        <sz val="10"/>
        <color theme="1"/>
        <rFont val="宋体"/>
        <charset val="134"/>
      </rPr>
      <t>自繁牛</t>
    </r>
    <r>
      <rPr>
        <b/>
        <sz val="10"/>
        <color theme="1"/>
        <rFont val="Times New Roman"/>
        <charset val="134"/>
      </rPr>
      <t>10</t>
    </r>
  </si>
  <si>
    <t>自繁牛合计</t>
  </si>
  <si>
    <r>
      <rPr>
        <b/>
        <sz val="10"/>
        <color theme="1"/>
        <rFont val="宋体"/>
        <charset val="134"/>
      </rPr>
      <t>引进牛</t>
    </r>
    <r>
      <rPr>
        <b/>
        <sz val="10"/>
        <color theme="1"/>
        <rFont val="Times New Roman"/>
        <charset val="134"/>
      </rPr>
      <t>1</t>
    </r>
  </si>
  <si>
    <r>
      <rPr>
        <b/>
        <sz val="10"/>
        <color theme="1"/>
        <rFont val="宋体"/>
        <charset val="134"/>
      </rPr>
      <t>引进牛</t>
    </r>
    <r>
      <rPr>
        <b/>
        <sz val="10"/>
        <color theme="1"/>
        <rFont val="Times New Roman"/>
        <charset val="134"/>
      </rPr>
      <t>2</t>
    </r>
  </si>
  <si>
    <r>
      <rPr>
        <b/>
        <sz val="10"/>
        <color theme="1"/>
        <rFont val="宋体"/>
        <charset val="134"/>
      </rPr>
      <t>引进牛</t>
    </r>
    <r>
      <rPr>
        <b/>
        <sz val="10"/>
        <color theme="1"/>
        <rFont val="Times New Roman"/>
        <charset val="134"/>
      </rPr>
      <t>3</t>
    </r>
  </si>
  <si>
    <r>
      <rPr>
        <b/>
        <sz val="10"/>
        <color theme="1"/>
        <rFont val="宋体"/>
        <charset val="134"/>
      </rPr>
      <t>引进牛</t>
    </r>
    <r>
      <rPr>
        <b/>
        <sz val="10"/>
        <color theme="1"/>
        <rFont val="Times New Roman"/>
        <charset val="134"/>
      </rPr>
      <t>4</t>
    </r>
  </si>
  <si>
    <r>
      <rPr>
        <b/>
        <sz val="10"/>
        <color theme="1"/>
        <rFont val="宋体"/>
        <charset val="134"/>
      </rPr>
      <t>引进牛</t>
    </r>
    <r>
      <rPr>
        <b/>
        <sz val="10"/>
        <color theme="1"/>
        <rFont val="Times New Roman"/>
        <charset val="134"/>
      </rPr>
      <t>5</t>
    </r>
  </si>
  <si>
    <r>
      <rPr>
        <b/>
        <sz val="10"/>
        <color theme="1"/>
        <rFont val="宋体"/>
        <charset val="134"/>
      </rPr>
      <t>引进牛</t>
    </r>
    <r>
      <rPr>
        <b/>
        <sz val="10"/>
        <color theme="1"/>
        <rFont val="Times New Roman"/>
        <charset val="134"/>
      </rPr>
      <t>6</t>
    </r>
  </si>
  <si>
    <r>
      <rPr>
        <b/>
        <sz val="10"/>
        <color theme="1"/>
        <rFont val="宋体"/>
        <charset val="134"/>
      </rPr>
      <t>引进牛</t>
    </r>
    <r>
      <rPr>
        <b/>
        <sz val="10"/>
        <color theme="1"/>
        <rFont val="Times New Roman"/>
        <charset val="134"/>
      </rPr>
      <t>7</t>
    </r>
  </si>
  <si>
    <r>
      <rPr>
        <b/>
        <sz val="10"/>
        <color theme="1"/>
        <rFont val="宋体"/>
        <charset val="134"/>
      </rPr>
      <t>引进牛</t>
    </r>
    <r>
      <rPr>
        <b/>
        <sz val="10"/>
        <color theme="1"/>
        <rFont val="Times New Roman"/>
        <charset val="134"/>
      </rPr>
      <t>8</t>
    </r>
  </si>
  <si>
    <r>
      <rPr>
        <b/>
        <sz val="10"/>
        <color theme="1"/>
        <rFont val="宋体"/>
        <charset val="134"/>
      </rPr>
      <t>引进牛</t>
    </r>
    <r>
      <rPr>
        <b/>
        <sz val="10"/>
        <color theme="1"/>
        <rFont val="Times New Roman"/>
        <charset val="134"/>
      </rPr>
      <t>9</t>
    </r>
  </si>
  <si>
    <r>
      <rPr>
        <b/>
        <sz val="10"/>
        <color theme="1"/>
        <rFont val="宋体"/>
        <charset val="134"/>
      </rPr>
      <t>引进牛</t>
    </r>
    <r>
      <rPr>
        <b/>
        <sz val="10"/>
        <color theme="1"/>
        <rFont val="Times New Roman"/>
        <charset val="134"/>
      </rPr>
      <t>10</t>
    </r>
  </si>
  <si>
    <t>引进牛合计</t>
  </si>
  <si>
    <r>
      <rPr>
        <b/>
        <sz val="10"/>
        <color theme="1"/>
        <rFont val="宋体"/>
        <charset val="134"/>
      </rPr>
      <t>自繁羊</t>
    </r>
    <r>
      <rPr>
        <b/>
        <sz val="10"/>
        <color theme="1"/>
        <rFont val="Times New Roman"/>
        <charset val="134"/>
      </rPr>
      <t>3</t>
    </r>
  </si>
  <si>
    <r>
      <rPr>
        <b/>
        <sz val="10"/>
        <color theme="1"/>
        <rFont val="宋体"/>
        <charset val="134"/>
      </rPr>
      <t>自繁羊</t>
    </r>
    <r>
      <rPr>
        <b/>
        <sz val="10"/>
        <color theme="1"/>
        <rFont val="Times New Roman"/>
        <charset val="134"/>
      </rPr>
      <t>4</t>
    </r>
  </si>
  <si>
    <r>
      <rPr>
        <b/>
        <sz val="10"/>
        <color theme="1"/>
        <rFont val="宋体"/>
        <charset val="134"/>
      </rPr>
      <t>自繁羊</t>
    </r>
    <r>
      <rPr>
        <b/>
        <sz val="10"/>
        <color theme="1"/>
        <rFont val="Times New Roman"/>
        <charset val="134"/>
      </rPr>
      <t>5</t>
    </r>
  </si>
  <si>
    <r>
      <rPr>
        <b/>
        <sz val="10"/>
        <color theme="1"/>
        <rFont val="宋体"/>
        <charset val="134"/>
      </rPr>
      <t>自繁羊</t>
    </r>
    <r>
      <rPr>
        <b/>
        <sz val="10"/>
        <color theme="1"/>
        <rFont val="Times New Roman"/>
        <charset val="134"/>
      </rPr>
      <t>6</t>
    </r>
  </si>
  <si>
    <r>
      <rPr>
        <b/>
        <sz val="10"/>
        <color theme="1"/>
        <rFont val="宋体"/>
        <charset val="134"/>
      </rPr>
      <t>自繁羊</t>
    </r>
    <r>
      <rPr>
        <b/>
        <sz val="10"/>
        <color theme="1"/>
        <rFont val="Times New Roman"/>
        <charset val="134"/>
      </rPr>
      <t>7</t>
    </r>
  </si>
  <si>
    <r>
      <rPr>
        <b/>
        <sz val="10"/>
        <color theme="1"/>
        <rFont val="宋体"/>
        <charset val="134"/>
      </rPr>
      <t>自繁羊</t>
    </r>
    <r>
      <rPr>
        <b/>
        <sz val="10"/>
        <color theme="1"/>
        <rFont val="Times New Roman"/>
        <charset val="134"/>
      </rPr>
      <t>8</t>
    </r>
  </si>
  <si>
    <r>
      <rPr>
        <b/>
        <sz val="10"/>
        <color theme="1"/>
        <rFont val="宋体"/>
        <charset val="134"/>
      </rPr>
      <t>自繁羊</t>
    </r>
    <r>
      <rPr>
        <b/>
        <sz val="10"/>
        <color theme="1"/>
        <rFont val="Times New Roman"/>
        <charset val="134"/>
      </rPr>
      <t>9</t>
    </r>
  </si>
  <si>
    <r>
      <rPr>
        <b/>
        <sz val="10"/>
        <color theme="1"/>
        <rFont val="宋体"/>
        <charset val="134"/>
      </rPr>
      <t>自繁羊</t>
    </r>
    <r>
      <rPr>
        <b/>
        <sz val="10"/>
        <color theme="1"/>
        <rFont val="Times New Roman"/>
        <charset val="134"/>
      </rPr>
      <t>10</t>
    </r>
  </si>
  <si>
    <t>自繁羊合计</t>
  </si>
  <si>
    <r>
      <rPr>
        <b/>
        <sz val="10"/>
        <color theme="1"/>
        <rFont val="宋体"/>
        <charset val="134"/>
      </rPr>
      <t>引进羊</t>
    </r>
    <r>
      <rPr>
        <b/>
        <sz val="10"/>
        <color theme="1"/>
        <rFont val="Times New Roman"/>
        <charset val="134"/>
      </rPr>
      <t>5</t>
    </r>
  </si>
  <si>
    <r>
      <rPr>
        <b/>
        <sz val="10"/>
        <color theme="1"/>
        <rFont val="宋体"/>
        <charset val="134"/>
      </rPr>
      <t>引进羊</t>
    </r>
    <r>
      <rPr>
        <b/>
        <sz val="10"/>
        <color theme="1"/>
        <rFont val="Times New Roman"/>
        <charset val="134"/>
      </rPr>
      <t>9</t>
    </r>
  </si>
  <si>
    <t>引进羊合计</t>
  </si>
  <si>
    <r>
      <rPr>
        <b/>
        <sz val="10"/>
        <color theme="1"/>
        <rFont val="宋体"/>
        <charset val="134"/>
      </rPr>
      <t>创业奖补</t>
    </r>
    <r>
      <rPr>
        <b/>
        <sz val="10"/>
        <color theme="1"/>
        <rFont val="Times New Roman"/>
        <charset val="134"/>
      </rPr>
      <t>1</t>
    </r>
  </si>
  <si>
    <r>
      <rPr>
        <b/>
        <sz val="10"/>
        <color theme="1"/>
        <rFont val="宋体"/>
        <charset val="134"/>
      </rPr>
      <t>创业奖补</t>
    </r>
    <r>
      <rPr>
        <b/>
        <sz val="10"/>
        <color theme="1"/>
        <rFont val="Times New Roman"/>
        <charset val="134"/>
      </rPr>
      <t>2</t>
    </r>
  </si>
  <si>
    <r>
      <rPr>
        <b/>
        <sz val="10"/>
        <color theme="1"/>
        <rFont val="宋体"/>
        <charset val="134"/>
      </rPr>
      <t>创业奖补</t>
    </r>
    <r>
      <rPr>
        <b/>
        <sz val="10"/>
        <color theme="1"/>
        <rFont val="Times New Roman"/>
        <charset val="134"/>
      </rPr>
      <t>3</t>
    </r>
  </si>
  <si>
    <r>
      <rPr>
        <b/>
        <sz val="10"/>
        <color theme="1"/>
        <rFont val="宋体"/>
        <charset val="134"/>
      </rPr>
      <t>创业奖补</t>
    </r>
    <r>
      <rPr>
        <b/>
        <sz val="10"/>
        <color theme="1"/>
        <rFont val="Times New Roman"/>
        <charset val="134"/>
      </rPr>
      <t>4</t>
    </r>
  </si>
  <si>
    <r>
      <rPr>
        <b/>
        <sz val="10"/>
        <color theme="1"/>
        <rFont val="宋体"/>
        <charset val="134"/>
      </rPr>
      <t>创业奖补</t>
    </r>
    <r>
      <rPr>
        <b/>
        <sz val="10"/>
        <color theme="1"/>
        <rFont val="Times New Roman"/>
        <charset val="134"/>
      </rPr>
      <t>5</t>
    </r>
  </si>
  <si>
    <r>
      <rPr>
        <b/>
        <sz val="10"/>
        <color theme="1"/>
        <rFont val="宋体"/>
        <charset val="134"/>
      </rPr>
      <t>创业奖补</t>
    </r>
    <r>
      <rPr>
        <b/>
        <sz val="10"/>
        <color theme="1"/>
        <rFont val="Times New Roman"/>
        <charset val="134"/>
      </rPr>
      <t>6</t>
    </r>
  </si>
  <si>
    <r>
      <rPr>
        <b/>
        <sz val="10"/>
        <color theme="1"/>
        <rFont val="宋体"/>
        <charset val="134"/>
      </rPr>
      <t>创业奖补</t>
    </r>
    <r>
      <rPr>
        <b/>
        <sz val="10"/>
        <color theme="1"/>
        <rFont val="Times New Roman"/>
        <charset val="134"/>
      </rPr>
      <t>7</t>
    </r>
  </si>
  <si>
    <r>
      <rPr>
        <b/>
        <sz val="10"/>
        <color theme="1"/>
        <rFont val="宋体"/>
        <charset val="134"/>
      </rPr>
      <t>创业奖补</t>
    </r>
    <r>
      <rPr>
        <b/>
        <sz val="10"/>
        <color theme="1"/>
        <rFont val="Times New Roman"/>
        <charset val="134"/>
      </rPr>
      <t>8</t>
    </r>
  </si>
  <si>
    <t>创业奖补合计</t>
  </si>
  <si>
    <r>
      <rPr>
        <b/>
        <sz val="10"/>
        <color theme="1"/>
        <rFont val="宋体"/>
        <charset val="134"/>
      </rPr>
      <t>节水滴灌</t>
    </r>
    <r>
      <rPr>
        <b/>
        <sz val="10"/>
        <color theme="1"/>
        <rFont val="Times New Roman"/>
        <charset val="134"/>
      </rPr>
      <t>4</t>
    </r>
  </si>
  <si>
    <r>
      <rPr>
        <b/>
        <sz val="10"/>
        <color theme="1"/>
        <rFont val="宋体"/>
        <charset val="134"/>
      </rPr>
      <t>节水滴灌</t>
    </r>
    <r>
      <rPr>
        <b/>
        <sz val="10"/>
        <color theme="1"/>
        <rFont val="Times New Roman"/>
        <charset val="134"/>
      </rPr>
      <t>5</t>
    </r>
  </si>
  <si>
    <r>
      <rPr>
        <b/>
        <sz val="10"/>
        <color theme="1"/>
        <rFont val="宋体"/>
        <charset val="134"/>
      </rPr>
      <t>节水滴灌</t>
    </r>
    <r>
      <rPr>
        <b/>
        <sz val="10"/>
        <color theme="1"/>
        <rFont val="Times New Roman"/>
        <charset val="134"/>
      </rPr>
      <t>7</t>
    </r>
  </si>
  <si>
    <r>
      <rPr>
        <b/>
        <sz val="10"/>
        <color theme="1"/>
        <rFont val="宋体"/>
        <charset val="134"/>
      </rPr>
      <t>玉米节水滴灌</t>
    </r>
    <r>
      <rPr>
        <b/>
        <sz val="10"/>
        <color theme="1"/>
        <rFont val="Times New Roman"/>
        <charset val="134"/>
      </rPr>
      <t>8</t>
    </r>
  </si>
  <si>
    <r>
      <rPr>
        <b/>
        <sz val="10"/>
        <color theme="1"/>
        <rFont val="宋体"/>
        <charset val="134"/>
      </rPr>
      <t>小麦节水滴灌</t>
    </r>
    <r>
      <rPr>
        <b/>
        <sz val="10"/>
        <color theme="1"/>
        <rFont val="Times New Roman"/>
        <charset val="134"/>
      </rPr>
      <t>9</t>
    </r>
  </si>
  <si>
    <t>节水滴灌合计</t>
  </si>
  <si>
    <r>
      <rPr>
        <b/>
        <sz val="10"/>
        <color theme="1"/>
        <rFont val="宋体"/>
        <charset val="134"/>
      </rPr>
      <t>红花奖补</t>
    </r>
    <r>
      <rPr>
        <b/>
        <sz val="10"/>
        <color theme="1"/>
        <rFont val="Times New Roman"/>
        <charset val="134"/>
      </rPr>
      <t>4</t>
    </r>
  </si>
  <si>
    <r>
      <rPr>
        <b/>
        <sz val="10"/>
        <color theme="1"/>
        <rFont val="宋体"/>
        <charset val="134"/>
      </rPr>
      <t>红花奖补</t>
    </r>
    <r>
      <rPr>
        <b/>
        <sz val="10"/>
        <color theme="1"/>
        <rFont val="Times New Roman"/>
        <charset val="134"/>
      </rPr>
      <t>5</t>
    </r>
  </si>
  <si>
    <r>
      <rPr>
        <b/>
        <sz val="10"/>
        <color theme="1"/>
        <rFont val="宋体"/>
        <charset val="134"/>
      </rPr>
      <t>红花奖补</t>
    </r>
    <r>
      <rPr>
        <b/>
        <sz val="10"/>
        <color theme="1"/>
        <rFont val="Times New Roman"/>
        <charset val="134"/>
      </rPr>
      <t>9</t>
    </r>
  </si>
  <si>
    <t>红花奖补合计</t>
  </si>
  <si>
    <r>
      <rPr>
        <b/>
        <sz val="10"/>
        <color theme="1"/>
        <rFont val="宋体"/>
        <charset val="134"/>
      </rPr>
      <t>小麦奖补</t>
    </r>
    <r>
      <rPr>
        <b/>
        <sz val="10"/>
        <color theme="1"/>
        <rFont val="Times New Roman"/>
        <charset val="134"/>
      </rPr>
      <t>4</t>
    </r>
  </si>
  <si>
    <r>
      <rPr>
        <b/>
        <sz val="10"/>
        <color theme="1"/>
        <rFont val="宋体"/>
        <charset val="134"/>
      </rPr>
      <t>小麦奖补</t>
    </r>
    <r>
      <rPr>
        <b/>
        <sz val="10"/>
        <color theme="1"/>
        <rFont val="Times New Roman"/>
        <charset val="134"/>
      </rPr>
      <t>5</t>
    </r>
  </si>
  <si>
    <r>
      <rPr>
        <b/>
        <sz val="10"/>
        <color theme="1"/>
        <rFont val="宋体"/>
        <charset val="134"/>
      </rPr>
      <t>小麦奖补</t>
    </r>
    <r>
      <rPr>
        <b/>
        <sz val="10"/>
        <color theme="1"/>
        <rFont val="Times New Roman"/>
        <charset val="134"/>
      </rPr>
      <t>7</t>
    </r>
  </si>
  <si>
    <r>
      <rPr>
        <b/>
        <sz val="10"/>
        <color theme="1"/>
        <rFont val="宋体"/>
        <charset val="134"/>
      </rPr>
      <t>小麦奖补</t>
    </r>
    <r>
      <rPr>
        <b/>
        <sz val="10"/>
        <color theme="1"/>
        <rFont val="Times New Roman"/>
        <charset val="134"/>
      </rPr>
      <t>9</t>
    </r>
  </si>
  <si>
    <t>小麦奖补合计</t>
  </si>
  <si>
    <r>
      <rPr>
        <b/>
        <sz val="10"/>
        <color theme="1"/>
        <rFont val="宋体"/>
        <charset val="134"/>
      </rPr>
      <t>庭院经济</t>
    </r>
    <r>
      <rPr>
        <b/>
        <sz val="10"/>
        <color theme="1"/>
        <rFont val="Times New Roman"/>
        <charset val="134"/>
      </rPr>
      <t>1</t>
    </r>
  </si>
  <si>
    <r>
      <rPr>
        <b/>
        <sz val="10"/>
        <color theme="1"/>
        <rFont val="宋体"/>
        <charset val="134"/>
      </rPr>
      <t>庭院经济</t>
    </r>
    <r>
      <rPr>
        <b/>
        <sz val="10"/>
        <color theme="1"/>
        <rFont val="Times New Roman"/>
        <charset val="134"/>
      </rPr>
      <t>2</t>
    </r>
  </si>
  <si>
    <r>
      <rPr>
        <b/>
        <sz val="10"/>
        <color theme="1"/>
        <rFont val="宋体"/>
        <charset val="134"/>
      </rPr>
      <t>庭院经济</t>
    </r>
    <r>
      <rPr>
        <b/>
        <sz val="10"/>
        <color theme="1"/>
        <rFont val="Times New Roman"/>
        <charset val="134"/>
      </rPr>
      <t>3</t>
    </r>
  </si>
  <si>
    <r>
      <rPr>
        <b/>
        <sz val="10"/>
        <color theme="1"/>
        <rFont val="宋体"/>
        <charset val="134"/>
      </rPr>
      <t>庭院经济</t>
    </r>
    <r>
      <rPr>
        <b/>
        <sz val="10"/>
        <color theme="1"/>
        <rFont val="Times New Roman"/>
        <charset val="134"/>
      </rPr>
      <t>4</t>
    </r>
  </si>
  <si>
    <r>
      <rPr>
        <b/>
        <sz val="10"/>
        <color theme="1"/>
        <rFont val="宋体"/>
        <charset val="134"/>
      </rPr>
      <t>庭院经济</t>
    </r>
    <r>
      <rPr>
        <b/>
        <sz val="10"/>
        <color theme="1"/>
        <rFont val="Times New Roman"/>
        <charset val="134"/>
      </rPr>
      <t>5</t>
    </r>
  </si>
  <si>
    <r>
      <rPr>
        <b/>
        <sz val="10"/>
        <color theme="1"/>
        <rFont val="宋体"/>
        <charset val="134"/>
      </rPr>
      <t>庭院经济</t>
    </r>
    <r>
      <rPr>
        <b/>
        <sz val="10"/>
        <color theme="1"/>
        <rFont val="Times New Roman"/>
        <charset val="134"/>
      </rPr>
      <t>6</t>
    </r>
  </si>
  <si>
    <r>
      <rPr>
        <b/>
        <sz val="10"/>
        <color theme="1"/>
        <rFont val="宋体"/>
        <charset val="134"/>
      </rPr>
      <t>庭院经济</t>
    </r>
    <r>
      <rPr>
        <b/>
        <sz val="10"/>
        <color theme="1"/>
        <rFont val="Times New Roman"/>
        <charset val="134"/>
      </rPr>
      <t>7</t>
    </r>
  </si>
  <si>
    <t>庭院经济合计</t>
  </si>
  <si>
    <r>
      <rPr>
        <b/>
        <sz val="10"/>
        <color theme="1"/>
        <rFont val="宋体"/>
        <charset val="134"/>
      </rPr>
      <t>土地托管</t>
    </r>
    <r>
      <rPr>
        <b/>
        <sz val="10"/>
        <color theme="1"/>
        <rFont val="Times New Roman"/>
        <charset val="134"/>
      </rPr>
      <t>1</t>
    </r>
  </si>
  <si>
    <r>
      <rPr>
        <b/>
        <sz val="10"/>
        <color theme="1"/>
        <rFont val="宋体"/>
        <charset val="134"/>
      </rPr>
      <t>土地托管</t>
    </r>
    <r>
      <rPr>
        <b/>
        <sz val="10"/>
        <color theme="1"/>
        <rFont val="Times New Roman"/>
        <charset val="134"/>
      </rPr>
      <t>2</t>
    </r>
  </si>
  <si>
    <r>
      <rPr>
        <b/>
        <sz val="10"/>
        <color theme="1"/>
        <rFont val="宋体"/>
        <charset val="134"/>
      </rPr>
      <t>土地托管</t>
    </r>
    <r>
      <rPr>
        <b/>
        <sz val="10"/>
        <color theme="1"/>
        <rFont val="Times New Roman"/>
        <charset val="134"/>
      </rPr>
      <t>3</t>
    </r>
  </si>
  <si>
    <r>
      <rPr>
        <b/>
        <sz val="10"/>
        <color theme="1"/>
        <rFont val="宋体"/>
        <charset val="134"/>
      </rPr>
      <t>土地托管</t>
    </r>
    <r>
      <rPr>
        <b/>
        <sz val="10"/>
        <color theme="1"/>
        <rFont val="Times New Roman"/>
        <charset val="134"/>
      </rPr>
      <t>4</t>
    </r>
  </si>
  <si>
    <r>
      <rPr>
        <b/>
        <sz val="10"/>
        <color theme="1"/>
        <rFont val="宋体"/>
        <charset val="134"/>
      </rPr>
      <t>土地托管</t>
    </r>
    <r>
      <rPr>
        <b/>
        <sz val="10"/>
        <color theme="1"/>
        <rFont val="Times New Roman"/>
        <charset val="134"/>
      </rPr>
      <t>5</t>
    </r>
  </si>
  <si>
    <r>
      <rPr>
        <b/>
        <sz val="10"/>
        <color theme="1"/>
        <rFont val="宋体"/>
        <charset val="134"/>
      </rPr>
      <t>土地托管</t>
    </r>
    <r>
      <rPr>
        <b/>
        <sz val="10"/>
        <color theme="1"/>
        <rFont val="Times New Roman"/>
        <charset val="134"/>
      </rPr>
      <t>6</t>
    </r>
  </si>
  <si>
    <r>
      <rPr>
        <b/>
        <sz val="10"/>
        <color theme="1"/>
        <rFont val="宋体"/>
        <charset val="134"/>
      </rPr>
      <t>土地托管</t>
    </r>
    <r>
      <rPr>
        <b/>
        <sz val="10"/>
        <color theme="1"/>
        <rFont val="Times New Roman"/>
        <charset val="134"/>
      </rPr>
      <t>7</t>
    </r>
  </si>
  <si>
    <t>土地托管合计</t>
  </si>
  <si>
    <r>
      <rPr>
        <b/>
        <sz val="10"/>
        <color theme="1"/>
        <rFont val="宋体"/>
        <charset val="134"/>
      </rPr>
      <t>疆内务工</t>
    </r>
    <r>
      <rPr>
        <b/>
        <sz val="10"/>
        <color theme="1"/>
        <rFont val="Times New Roman"/>
        <charset val="134"/>
      </rPr>
      <t>1</t>
    </r>
  </si>
  <si>
    <r>
      <rPr>
        <b/>
        <sz val="10"/>
        <color theme="1"/>
        <rFont val="宋体"/>
        <charset val="134"/>
      </rPr>
      <t>疆内务工</t>
    </r>
    <r>
      <rPr>
        <b/>
        <sz val="10"/>
        <color theme="1"/>
        <rFont val="Times New Roman"/>
        <charset val="134"/>
      </rPr>
      <t>2</t>
    </r>
  </si>
  <si>
    <r>
      <rPr>
        <b/>
        <sz val="10"/>
        <color theme="1"/>
        <rFont val="宋体"/>
        <charset val="134"/>
      </rPr>
      <t>疆内务工</t>
    </r>
    <r>
      <rPr>
        <b/>
        <sz val="10"/>
        <color theme="1"/>
        <rFont val="Times New Roman"/>
        <charset val="134"/>
      </rPr>
      <t>5</t>
    </r>
  </si>
  <si>
    <r>
      <rPr>
        <b/>
        <sz val="10"/>
        <color theme="1"/>
        <rFont val="宋体"/>
        <charset val="134"/>
      </rPr>
      <t>疆内务工</t>
    </r>
    <r>
      <rPr>
        <b/>
        <sz val="10"/>
        <color theme="1"/>
        <rFont val="Times New Roman"/>
        <charset val="134"/>
      </rPr>
      <t>8</t>
    </r>
  </si>
  <si>
    <r>
      <rPr>
        <b/>
        <sz val="10"/>
        <color theme="1"/>
        <rFont val="宋体"/>
        <charset val="134"/>
      </rPr>
      <t>疆内务工</t>
    </r>
    <r>
      <rPr>
        <b/>
        <sz val="10"/>
        <color theme="1"/>
        <rFont val="Times New Roman"/>
        <charset val="134"/>
      </rPr>
      <t>10</t>
    </r>
  </si>
  <si>
    <t>疆内补助合计</t>
  </si>
  <si>
    <r>
      <rPr>
        <b/>
        <sz val="10"/>
        <color theme="1"/>
        <rFont val="宋体"/>
        <charset val="134"/>
      </rPr>
      <t>疆外务工</t>
    </r>
    <r>
      <rPr>
        <b/>
        <sz val="10"/>
        <color theme="1"/>
        <rFont val="Times New Roman"/>
        <charset val="134"/>
      </rPr>
      <t>1</t>
    </r>
  </si>
  <si>
    <r>
      <rPr>
        <b/>
        <sz val="10"/>
        <color theme="1"/>
        <rFont val="宋体"/>
        <charset val="134"/>
      </rPr>
      <t>疆外务工</t>
    </r>
    <r>
      <rPr>
        <b/>
        <sz val="10"/>
        <color theme="1"/>
        <rFont val="Times New Roman"/>
        <charset val="134"/>
      </rPr>
      <t>2</t>
    </r>
  </si>
  <si>
    <r>
      <rPr>
        <b/>
        <sz val="10"/>
        <color theme="1"/>
        <rFont val="宋体"/>
        <charset val="134"/>
      </rPr>
      <t>疆外务工</t>
    </r>
    <r>
      <rPr>
        <b/>
        <sz val="10"/>
        <color theme="1"/>
        <rFont val="Times New Roman"/>
        <charset val="134"/>
      </rPr>
      <t>5</t>
    </r>
  </si>
  <si>
    <r>
      <rPr>
        <b/>
        <sz val="10"/>
        <color theme="1"/>
        <rFont val="宋体"/>
        <charset val="134"/>
      </rPr>
      <t>疆外务工</t>
    </r>
    <r>
      <rPr>
        <b/>
        <sz val="10"/>
        <color theme="1"/>
        <rFont val="Times New Roman"/>
        <charset val="134"/>
      </rPr>
      <t>8</t>
    </r>
  </si>
  <si>
    <r>
      <rPr>
        <b/>
        <sz val="10"/>
        <color theme="1"/>
        <rFont val="宋体"/>
        <charset val="134"/>
      </rPr>
      <t>疆外务工</t>
    </r>
    <r>
      <rPr>
        <b/>
        <sz val="10"/>
        <color theme="1"/>
        <rFont val="Times New Roman"/>
        <charset val="134"/>
      </rPr>
      <t>10</t>
    </r>
  </si>
  <si>
    <t>疆外补助合计</t>
  </si>
  <si>
    <r>
      <rPr>
        <b/>
        <sz val="10"/>
        <color theme="1"/>
        <rFont val="宋体"/>
        <charset val="134"/>
      </rPr>
      <t>公益性岗位</t>
    </r>
    <r>
      <rPr>
        <b/>
        <sz val="10"/>
        <color theme="1"/>
        <rFont val="Times New Roman"/>
        <charset val="134"/>
      </rPr>
      <t>1</t>
    </r>
  </si>
  <si>
    <r>
      <rPr>
        <b/>
        <sz val="10"/>
        <color theme="1"/>
        <rFont val="宋体"/>
        <charset val="134"/>
      </rPr>
      <t>公益性岗位</t>
    </r>
    <r>
      <rPr>
        <b/>
        <sz val="10"/>
        <color theme="1"/>
        <rFont val="Times New Roman"/>
        <charset val="134"/>
      </rPr>
      <t>2</t>
    </r>
  </si>
  <si>
    <r>
      <rPr>
        <b/>
        <sz val="10"/>
        <color theme="1"/>
        <rFont val="宋体"/>
        <charset val="134"/>
      </rPr>
      <t>公益性岗位</t>
    </r>
    <r>
      <rPr>
        <b/>
        <sz val="10"/>
        <color theme="1"/>
        <rFont val="Times New Roman"/>
        <charset val="134"/>
      </rPr>
      <t>3</t>
    </r>
  </si>
  <si>
    <r>
      <rPr>
        <b/>
        <sz val="10"/>
        <color theme="1"/>
        <rFont val="宋体"/>
        <charset val="134"/>
      </rPr>
      <t>公益性岗位</t>
    </r>
    <r>
      <rPr>
        <b/>
        <sz val="10"/>
        <color theme="1"/>
        <rFont val="Times New Roman"/>
        <charset val="134"/>
      </rPr>
      <t>4</t>
    </r>
  </si>
  <si>
    <r>
      <rPr>
        <b/>
        <sz val="10"/>
        <color theme="1"/>
        <rFont val="宋体"/>
        <charset val="134"/>
      </rPr>
      <t>公益性岗位</t>
    </r>
    <r>
      <rPr>
        <b/>
        <sz val="10"/>
        <color theme="1"/>
        <rFont val="Times New Roman"/>
        <charset val="134"/>
      </rPr>
      <t>5</t>
    </r>
  </si>
  <si>
    <r>
      <rPr>
        <b/>
        <sz val="10"/>
        <color theme="1"/>
        <rFont val="宋体"/>
        <charset val="134"/>
      </rPr>
      <t>公益性岗位</t>
    </r>
    <r>
      <rPr>
        <b/>
        <sz val="10"/>
        <color theme="1"/>
        <rFont val="Times New Roman"/>
        <charset val="134"/>
      </rPr>
      <t>6</t>
    </r>
  </si>
  <si>
    <r>
      <rPr>
        <b/>
        <sz val="10"/>
        <color theme="1"/>
        <rFont val="宋体"/>
        <charset val="134"/>
      </rPr>
      <t>公益性岗位</t>
    </r>
    <r>
      <rPr>
        <b/>
        <sz val="10"/>
        <color theme="1"/>
        <rFont val="Times New Roman"/>
        <charset val="134"/>
      </rPr>
      <t>7</t>
    </r>
  </si>
  <si>
    <r>
      <rPr>
        <b/>
        <sz val="10"/>
        <color theme="1"/>
        <rFont val="宋体"/>
        <charset val="134"/>
      </rPr>
      <t>公益性岗位</t>
    </r>
    <r>
      <rPr>
        <b/>
        <sz val="10"/>
        <color theme="1"/>
        <rFont val="Times New Roman"/>
        <charset val="134"/>
      </rPr>
      <t>8</t>
    </r>
  </si>
  <si>
    <r>
      <rPr>
        <b/>
        <sz val="10"/>
        <color theme="1"/>
        <rFont val="宋体"/>
        <charset val="134"/>
      </rPr>
      <t>公益性岗位</t>
    </r>
    <r>
      <rPr>
        <b/>
        <sz val="10"/>
        <color theme="1"/>
        <rFont val="Times New Roman"/>
        <charset val="134"/>
      </rPr>
      <t>9</t>
    </r>
  </si>
  <si>
    <t>公益性岗位合计</t>
  </si>
  <si>
    <t>玉米合计</t>
  </si>
  <si>
    <r>
      <rPr>
        <b/>
        <sz val="10"/>
        <color theme="1"/>
        <rFont val="宋体"/>
        <charset val="134"/>
      </rPr>
      <t>玉米</t>
    </r>
    <r>
      <rPr>
        <b/>
        <sz val="10"/>
        <color theme="1"/>
        <rFont val="Times New Roman"/>
        <charset val="134"/>
      </rPr>
      <t>2</t>
    </r>
  </si>
  <si>
    <r>
      <rPr>
        <b/>
        <sz val="10"/>
        <color theme="1"/>
        <rFont val="宋体"/>
        <charset val="134"/>
      </rPr>
      <t>玉米</t>
    </r>
    <r>
      <rPr>
        <b/>
        <sz val="10"/>
        <color theme="1"/>
        <rFont val="Times New Roman"/>
        <charset val="134"/>
      </rPr>
      <t>3</t>
    </r>
  </si>
  <si>
    <r>
      <rPr>
        <b/>
        <sz val="10"/>
        <color theme="1"/>
        <rFont val="宋体"/>
        <charset val="134"/>
      </rPr>
      <t>棚圈</t>
    </r>
    <r>
      <rPr>
        <b/>
        <sz val="10"/>
        <color theme="1"/>
        <rFont val="Times New Roman"/>
        <charset val="134"/>
      </rPr>
      <t>8</t>
    </r>
  </si>
  <si>
    <r>
      <rPr>
        <b/>
        <sz val="10"/>
        <color theme="1"/>
        <rFont val="宋体"/>
        <charset val="134"/>
      </rPr>
      <t>棚圈</t>
    </r>
    <r>
      <rPr>
        <b/>
        <sz val="10"/>
        <color theme="1"/>
        <rFont val="Times New Roman"/>
        <charset val="134"/>
      </rPr>
      <t>9</t>
    </r>
  </si>
  <si>
    <t>棚圈合计</t>
  </si>
  <si>
    <t>户数</t>
  </si>
  <si>
    <t>头数</t>
  </si>
  <si>
    <t>金额</t>
  </si>
  <si>
    <t>人数</t>
  </si>
  <si>
    <t>亩数</t>
  </si>
  <si>
    <t>坎乡</t>
  </si>
  <si>
    <t>阔洪奇乡</t>
  </si>
  <si>
    <t>海努克镇</t>
  </si>
  <si>
    <t>加尕斯台镇</t>
  </si>
  <si>
    <t>琼博拉镇</t>
  </si>
  <si>
    <t>察布查尔镇</t>
  </si>
  <si>
    <t>绰霍尔镇</t>
  </si>
  <si>
    <t>种羊场片区管委会（种羊场）</t>
  </si>
  <si>
    <t>纳达齐牛录乡</t>
  </si>
  <si>
    <t>堆齐牛录乡</t>
  </si>
  <si>
    <t>爱新色里镇</t>
  </si>
  <si>
    <t>扎库齐牛录乡</t>
  </si>
  <si>
    <t>孙扎齐牛录镇</t>
  </si>
  <si>
    <t>米粮泉乡</t>
  </si>
  <si>
    <t>合计</t>
  </si>
  <si>
    <t>一次性交通补贴疆外1</t>
  </si>
  <si>
    <t>一次性交通补贴疆外2</t>
  </si>
  <si>
    <t>一次性交通补贴疆外3</t>
  </si>
  <si>
    <t>一次性交通补贴疆外4</t>
  </si>
  <si>
    <t>一次性交通补贴疆外5</t>
  </si>
  <si>
    <t>一次性交通补贴疆外6</t>
  </si>
  <si>
    <t>一次性交通补贴疆外7</t>
  </si>
  <si>
    <t>阔洪奇</t>
  </si>
  <si>
    <t>海努克</t>
  </si>
  <si>
    <t>加尕斯台</t>
  </si>
  <si>
    <t>城镇</t>
  </si>
  <si>
    <t>绰霍尔</t>
  </si>
  <si>
    <t>种羊场</t>
  </si>
  <si>
    <t>堆齐乡</t>
  </si>
  <si>
    <t>扎库齐牛录镇</t>
  </si>
  <si>
    <t>一次性交通补贴疆内1</t>
  </si>
  <si>
    <t>一次性交通补贴疆内2</t>
  </si>
  <si>
    <t>一次性交通补贴疆内3</t>
  </si>
  <si>
    <t>一次性交通补贴疆内4</t>
  </si>
  <si>
    <t>一次性交通补贴疆内5</t>
  </si>
  <si>
    <t>一次性交通补贴疆内6</t>
  </si>
  <si>
    <t>一次性交通补贴疆内7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</si>
</sst>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_);\(0.0\)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6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justify" vertical="center"/>
    </xf>
    <xf numFmtId="176" fontId="6" fillId="0" borderId="6" xfId="0" applyNumberFormat="1" applyFont="1" applyFill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O24"/>
  <sheetViews>
    <sheetView tabSelected="1" view="pageBreakPreview" zoomScaleNormal="100" workbookViewId="0">
      <pane xSplit="2" ySplit="4" topLeftCell="C13" activePane="bottomRight" state="frozen"/>
      <selection/>
      <selection pane="topRight"/>
      <selection pane="bottomLeft"/>
      <selection pane="bottomRight" activeCell="B17" sqref="B17"/>
    </sheetView>
  </sheetViews>
  <sheetFormatPr defaultColWidth="8.89090909090909" defaultRowHeight="14"/>
  <cols>
    <col min="1" max="1" width="4.12727272727273" style="22" customWidth="1"/>
    <col min="2" max="2" width="12.3727272727273" style="19" customWidth="1"/>
    <col min="3" max="3" width="13.2545454545455" style="22" customWidth="1"/>
    <col min="4" max="24" width="8.89090909090909" style="22" hidden="1" customWidth="1"/>
    <col min="25" max="28" width="7.55454545454545" style="22" hidden="1" customWidth="1"/>
    <col min="29" max="29" width="7.89090909090909" style="22" hidden="1" customWidth="1"/>
    <col min="30" max="30" width="8.89090909090909" style="22" hidden="1" customWidth="1"/>
    <col min="31" max="33" width="6.77272727272727" style="22" hidden="1" customWidth="1"/>
    <col min="34" max="34" width="6.77272727272727" style="22" customWidth="1"/>
    <col min="35" max="35" width="6.33636363636364" style="22" customWidth="1"/>
    <col min="36" max="36" width="7.22727272727273" style="22" customWidth="1"/>
    <col min="37" max="57" width="8.89090909090909" style="22" hidden="1" customWidth="1"/>
    <col min="58" max="61" width="7.44545454545455" style="22" hidden="1" customWidth="1"/>
    <col min="62" max="62" width="7.55454545454545" style="22" hidden="1" customWidth="1"/>
    <col min="63" max="63" width="11.7727272727273" style="22" hidden="1" customWidth="1"/>
    <col min="64" max="66" width="6.33636363636364" style="22" hidden="1" customWidth="1"/>
    <col min="67" max="68" width="6.33636363636364" style="22" customWidth="1"/>
    <col min="69" max="69" width="9.44545454545455" style="22" customWidth="1"/>
    <col min="70" max="90" width="8.89090909090909" style="22" hidden="1" customWidth="1"/>
    <col min="91" max="93" width="6.33636363636364" style="22" hidden="1" customWidth="1"/>
    <col min="94" max="95" width="6.33636363636364" style="22" customWidth="1"/>
    <col min="96" max="96" width="8.89090909090909" style="22"/>
    <col min="97" max="102" width="8.89090909090909" style="22" hidden="1" customWidth="1"/>
    <col min="103" max="104" width="6.33636363636364" style="22" customWidth="1"/>
    <col min="105" max="105" width="8.89090909090909" style="22"/>
    <col min="106" max="108" width="8.89090909090909" style="22" hidden="1" customWidth="1"/>
    <col min="109" max="109" width="6.10909090909091" style="22" hidden="1" customWidth="1"/>
    <col min="110" max="121" width="8.89090909090909" style="22" hidden="1" customWidth="1"/>
    <col min="122" max="122" width="6.33636363636364" style="22" customWidth="1"/>
    <col min="123" max="123" width="7.22727272727273" style="22" customWidth="1"/>
    <col min="124" max="132" width="8.89090909090909" style="22" hidden="1" customWidth="1"/>
    <col min="133" max="133" width="6.33636363636364" style="22" hidden="1" customWidth="1"/>
    <col min="134" max="135" width="9.44545454545455" style="22" hidden="1" customWidth="1"/>
    <col min="136" max="137" width="6.33636363636364" style="22" hidden="1" customWidth="1"/>
    <col min="138" max="138" width="8.33636363636364" style="22" hidden="1" customWidth="1"/>
    <col min="139" max="139" width="6.33636363636364" style="22" customWidth="1"/>
    <col min="140" max="140" width="9.44545454545455" style="22" customWidth="1"/>
    <col min="141" max="141" width="10.5545454545455" style="22"/>
    <col min="142" max="147" width="8.89090909090909" style="22" hidden="1" customWidth="1"/>
    <col min="148" max="150" width="6.33636363636364" style="22" hidden="1" customWidth="1"/>
    <col min="151" max="151" width="6.33636363636364" style="22" customWidth="1"/>
    <col min="152" max="152" width="8.33636363636364" style="22" customWidth="1"/>
    <col min="153" max="153" width="9.44545454545455" style="22"/>
    <col min="154" max="162" width="8.89090909090909" style="22" hidden="1" customWidth="1"/>
    <col min="163" max="164" width="6.33636363636364" style="22" hidden="1" customWidth="1"/>
    <col min="165" max="165" width="8.33636363636364" style="22" hidden="1" customWidth="1"/>
    <col min="166" max="166" width="6.33636363636364" style="22" customWidth="1"/>
    <col min="167" max="167" width="9.44545454545455" style="22"/>
    <col min="168" max="168" width="10.5545454545455" style="22"/>
    <col min="169" max="189" width="8.89090909090909" style="22" hidden="1" customWidth="1"/>
    <col min="190" max="190" width="5.37272727272727" style="22" customWidth="1"/>
    <col min="191" max="192" width="8.37272727272727" style="22" customWidth="1"/>
    <col min="193" max="213" width="8.89090909090909" style="22" hidden="1" customWidth="1"/>
    <col min="214" max="215" width="5.37272727272727" style="22" customWidth="1"/>
    <col min="216" max="216" width="6.37272727272727" style="22" customWidth="1"/>
    <col min="217" max="224" width="8.89090909090909" style="22" hidden="1" customWidth="1"/>
    <col min="225" max="225" width="6.33636363636364" style="22" hidden="1" customWidth="1"/>
    <col min="226" max="226" width="8.33636363636364" style="22" hidden="1" customWidth="1"/>
    <col min="227" max="227" width="6.33636363636364" style="22" customWidth="1"/>
    <col min="228" max="228" width="9.44545454545455" style="22"/>
    <col min="229" max="238" width="8.89090909090909" style="22" hidden="1" customWidth="1"/>
    <col min="239" max="239" width="6.33636363636364" style="22" customWidth="1"/>
    <col min="240" max="240" width="9.44545454545455" style="22"/>
    <col min="241" max="254" width="8.89090909090909" style="22" hidden="1" customWidth="1"/>
    <col min="255" max="258" width="8" style="22" hidden="1" customWidth="1"/>
    <col min="259" max="259" width="8" style="22" customWidth="1"/>
    <col min="260" max="260" width="10.1090909090909" style="22" customWidth="1"/>
    <col min="261" max="261" width="8.89090909090909" style="22" customWidth="1"/>
    <col min="262" max="263" width="10.5545454545455" style="22" customWidth="1"/>
    <col min="264" max="273" width="8.89090909090909" style="22" hidden="1" customWidth="1"/>
    <col min="274" max="274" width="5.37272727272727" style="22" customWidth="1"/>
    <col min="275" max="16384" width="8.89090909090909" style="22"/>
  </cols>
  <sheetData>
    <row r="1" ht="24" customHeight="1" spans="1:275">
      <c r="A1" s="23" t="s">
        <v>0</v>
      </c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</row>
    <row r="2" s="17" customFormat="1" ht="34" customHeight="1" spans="1:275">
      <c r="A2" s="26"/>
      <c r="B2" s="26"/>
      <c r="C2" s="27" t="s">
        <v>1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7" t="s">
        <v>1</v>
      </c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7" t="s">
        <v>1</v>
      </c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</row>
    <row r="3" s="18" customFormat="1" ht="31" customHeight="1" spans="1:275">
      <c r="A3" s="29" t="s">
        <v>2</v>
      </c>
      <c r="B3" s="29" t="s">
        <v>3</v>
      </c>
      <c r="C3" s="30" t="s">
        <v>4</v>
      </c>
      <c r="D3" s="31" t="s">
        <v>5</v>
      </c>
      <c r="E3" s="32"/>
      <c r="F3" s="33"/>
      <c r="G3" s="34" t="s">
        <v>6</v>
      </c>
      <c r="H3" s="32"/>
      <c r="I3" s="33"/>
      <c r="J3" s="34" t="s">
        <v>7</v>
      </c>
      <c r="K3" s="32"/>
      <c r="L3" s="33"/>
      <c r="M3" s="34" t="s">
        <v>8</v>
      </c>
      <c r="N3" s="32"/>
      <c r="O3" s="33"/>
      <c r="P3" s="34" t="s">
        <v>9</v>
      </c>
      <c r="Q3" s="32"/>
      <c r="R3" s="33"/>
      <c r="S3" s="34" t="s">
        <v>10</v>
      </c>
      <c r="T3" s="32"/>
      <c r="U3" s="33"/>
      <c r="V3" s="34" t="s">
        <v>11</v>
      </c>
      <c r="W3" s="32"/>
      <c r="X3" s="33"/>
      <c r="Y3" s="34" t="s">
        <v>12</v>
      </c>
      <c r="Z3" s="32"/>
      <c r="AA3" s="33"/>
      <c r="AB3" s="48" t="s">
        <v>13</v>
      </c>
      <c r="AC3" s="49"/>
      <c r="AD3" s="50"/>
      <c r="AE3" s="48" t="s">
        <v>14</v>
      </c>
      <c r="AF3" s="49"/>
      <c r="AG3" s="50"/>
      <c r="AH3" s="34" t="s">
        <v>15</v>
      </c>
      <c r="AI3" s="32"/>
      <c r="AJ3" s="32"/>
      <c r="AK3" s="34" t="s">
        <v>16</v>
      </c>
      <c r="AL3" s="32"/>
      <c r="AM3" s="33"/>
      <c r="AN3" s="34" t="s">
        <v>17</v>
      </c>
      <c r="AO3" s="32"/>
      <c r="AP3" s="33"/>
      <c r="AQ3" s="34" t="s">
        <v>18</v>
      </c>
      <c r="AR3" s="32"/>
      <c r="AS3" s="33"/>
      <c r="AT3" s="34" t="s">
        <v>19</v>
      </c>
      <c r="AU3" s="32"/>
      <c r="AV3" s="33"/>
      <c r="AW3" s="34" t="s">
        <v>20</v>
      </c>
      <c r="AX3" s="32"/>
      <c r="AY3" s="33"/>
      <c r="AZ3" s="34" t="s">
        <v>21</v>
      </c>
      <c r="BA3" s="32"/>
      <c r="BB3" s="33"/>
      <c r="BC3" s="34" t="s">
        <v>22</v>
      </c>
      <c r="BD3" s="32"/>
      <c r="BE3" s="33"/>
      <c r="BF3" s="34" t="s">
        <v>23</v>
      </c>
      <c r="BG3" s="32"/>
      <c r="BH3" s="33"/>
      <c r="BI3" s="48" t="s">
        <v>24</v>
      </c>
      <c r="BJ3" s="49"/>
      <c r="BK3" s="50"/>
      <c r="BL3" s="48" t="s">
        <v>25</v>
      </c>
      <c r="BM3" s="49"/>
      <c r="BN3" s="50"/>
      <c r="BO3" s="34" t="s">
        <v>26</v>
      </c>
      <c r="BP3" s="32"/>
      <c r="BQ3" s="32"/>
      <c r="BR3" s="34" t="s">
        <v>27</v>
      </c>
      <c r="BS3" s="32"/>
      <c r="BT3" s="33"/>
      <c r="BU3" s="34" t="s">
        <v>28</v>
      </c>
      <c r="BV3" s="32"/>
      <c r="BW3" s="33"/>
      <c r="BX3" s="34" t="s">
        <v>29</v>
      </c>
      <c r="BY3" s="32"/>
      <c r="BZ3" s="33"/>
      <c r="CA3" s="34" t="s">
        <v>30</v>
      </c>
      <c r="CB3" s="32"/>
      <c r="CC3" s="33"/>
      <c r="CD3" s="34" t="s">
        <v>31</v>
      </c>
      <c r="CE3" s="32"/>
      <c r="CF3" s="33"/>
      <c r="CG3" s="34" t="s">
        <v>32</v>
      </c>
      <c r="CH3" s="32"/>
      <c r="CI3" s="33"/>
      <c r="CJ3" s="48" t="s">
        <v>33</v>
      </c>
      <c r="CK3" s="49"/>
      <c r="CL3" s="50"/>
      <c r="CM3" s="48" t="s">
        <v>34</v>
      </c>
      <c r="CN3" s="49"/>
      <c r="CO3" s="50"/>
      <c r="CP3" s="34" t="s">
        <v>35</v>
      </c>
      <c r="CQ3" s="32"/>
      <c r="CR3" s="32"/>
      <c r="CS3" s="34" t="s">
        <v>36</v>
      </c>
      <c r="CT3" s="32"/>
      <c r="CU3" s="33"/>
      <c r="CV3" s="48" t="s">
        <v>37</v>
      </c>
      <c r="CW3" s="49"/>
      <c r="CX3" s="50"/>
      <c r="CY3" s="34" t="s">
        <v>38</v>
      </c>
      <c r="CZ3" s="32"/>
      <c r="DA3" s="32"/>
      <c r="DB3" s="34" t="s">
        <v>39</v>
      </c>
      <c r="DC3" s="33"/>
      <c r="DD3" s="34" t="s">
        <v>40</v>
      </c>
      <c r="DE3" s="33"/>
      <c r="DF3" s="34" t="s">
        <v>41</v>
      </c>
      <c r="DG3" s="33"/>
      <c r="DH3" s="34" t="s">
        <v>42</v>
      </c>
      <c r="DI3" s="33"/>
      <c r="DJ3" s="34" t="s">
        <v>43</v>
      </c>
      <c r="DK3" s="33"/>
      <c r="DL3" s="34" t="s">
        <v>44</v>
      </c>
      <c r="DM3" s="33"/>
      <c r="DN3" s="34" t="s">
        <v>45</v>
      </c>
      <c r="DO3" s="33"/>
      <c r="DP3" s="34" t="s">
        <v>46</v>
      </c>
      <c r="DQ3" s="33"/>
      <c r="DR3" s="34" t="s">
        <v>47</v>
      </c>
      <c r="DS3" s="33"/>
      <c r="DT3" s="34" t="s">
        <v>48</v>
      </c>
      <c r="DU3" s="32"/>
      <c r="DV3" s="33"/>
      <c r="DW3" s="34" t="s">
        <v>49</v>
      </c>
      <c r="DX3" s="32"/>
      <c r="DY3" s="33"/>
      <c r="DZ3" s="34" t="s">
        <v>50</v>
      </c>
      <c r="EA3" s="32"/>
      <c r="EB3" s="33"/>
      <c r="EC3" s="48" t="s">
        <v>51</v>
      </c>
      <c r="ED3" s="49"/>
      <c r="EE3" s="50"/>
      <c r="EF3" s="48" t="s">
        <v>52</v>
      </c>
      <c r="EG3" s="49"/>
      <c r="EH3" s="50"/>
      <c r="EI3" s="34" t="s">
        <v>53</v>
      </c>
      <c r="EJ3" s="32"/>
      <c r="EK3" s="32"/>
      <c r="EL3" s="34" t="s">
        <v>54</v>
      </c>
      <c r="EM3" s="32"/>
      <c r="EN3" s="33"/>
      <c r="EO3" s="34" t="s">
        <v>55</v>
      </c>
      <c r="EP3" s="32"/>
      <c r="EQ3" s="33"/>
      <c r="ER3" s="34" t="s">
        <v>56</v>
      </c>
      <c r="ES3" s="32"/>
      <c r="ET3" s="33"/>
      <c r="EU3" s="34" t="s">
        <v>57</v>
      </c>
      <c r="EV3" s="32"/>
      <c r="EW3" s="32"/>
      <c r="EX3" s="34" t="s">
        <v>58</v>
      </c>
      <c r="EY3" s="32"/>
      <c r="EZ3" s="33"/>
      <c r="FA3" s="34" t="s">
        <v>59</v>
      </c>
      <c r="FB3" s="32"/>
      <c r="FC3" s="33"/>
      <c r="FD3" s="34" t="s">
        <v>60</v>
      </c>
      <c r="FE3" s="32"/>
      <c r="FF3" s="33"/>
      <c r="FG3" s="34" t="s">
        <v>61</v>
      </c>
      <c r="FH3" s="32"/>
      <c r="FI3" s="33"/>
      <c r="FJ3" s="34" t="s">
        <v>62</v>
      </c>
      <c r="FK3" s="32"/>
      <c r="FL3" s="33"/>
      <c r="FM3" s="34" t="s">
        <v>63</v>
      </c>
      <c r="FN3" s="32"/>
      <c r="FO3" s="33"/>
      <c r="FP3" s="34" t="s">
        <v>64</v>
      </c>
      <c r="FQ3" s="32"/>
      <c r="FR3" s="33"/>
      <c r="FS3" s="34" t="s">
        <v>65</v>
      </c>
      <c r="FT3" s="32"/>
      <c r="FU3" s="33"/>
      <c r="FV3" s="34" t="s">
        <v>66</v>
      </c>
      <c r="FW3" s="32"/>
      <c r="FX3" s="33"/>
      <c r="FY3" s="34" t="s">
        <v>67</v>
      </c>
      <c r="FZ3" s="32"/>
      <c r="GA3" s="33"/>
      <c r="GB3" s="34" t="s">
        <v>68</v>
      </c>
      <c r="GC3" s="32"/>
      <c r="GD3" s="33"/>
      <c r="GE3" s="34" t="s">
        <v>69</v>
      </c>
      <c r="GF3" s="32"/>
      <c r="GG3" s="33"/>
      <c r="GH3" s="34" t="s">
        <v>70</v>
      </c>
      <c r="GI3" s="32"/>
      <c r="GJ3" s="33"/>
      <c r="GK3" s="34" t="s">
        <v>71</v>
      </c>
      <c r="GL3" s="32"/>
      <c r="GM3" s="33"/>
      <c r="GN3" s="34" t="s">
        <v>72</v>
      </c>
      <c r="GO3" s="32"/>
      <c r="GP3" s="33"/>
      <c r="GQ3" s="34" t="s">
        <v>73</v>
      </c>
      <c r="GR3" s="32"/>
      <c r="GS3" s="33"/>
      <c r="GT3" s="34" t="s">
        <v>74</v>
      </c>
      <c r="GU3" s="32"/>
      <c r="GV3" s="33"/>
      <c r="GW3" s="34" t="s">
        <v>75</v>
      </c>
      <c r="GX3" s="32"/>
      <c r="GY3" s="33"/>
      <c r="GZ3" s="34" t="s">
        <v>76</v>
      </c>
      <c r="HA3" s="32"/>
      <c r="HB3" s="33"/>
      <c r="HC3" s="34" t="s">
        <v>77</v>
      </c>
      <c r="HD3" s="32"/>
      <c r="HE3" s="33"/>
      <c r="HF3" s="34" t="s">
        <v>78</v>
      </c>
      <c r="HG3" s="32"/>
      <c r="HH3" s="33"/>
      <c r="HI3" s="34" t="s">
        <v>79</v>
      </c>
      <c r="HJ3" s="33"/>
      <c r="HK3" s="34" t="s">
        <v>80</v>
      </c>
      <c r="HL3" s="33"/>
      <c r="HM3" s="34" t="s">
        <v>81</v>
      </c>
      <c r="HN3" s="33"/>
      <c r="HO3" s="34" t="s">
        <v>82</v>
      </c>
      <c r="HP3" s="33"/>
      <c r="HQ3" s="34" t="s">
        <v>83</v>
      </c>
      <c r="HR3" s="33"/>
      <c r="HS3" s="34" t="s">
        <v>84</v>
      </c>
      <c r="HT3" s="33"/>
      <c r="HU3" s="34" t="s">
        <v>85</v>
      </c>
      <c r="HV3" s="33"/>
      <c r="HW3" s="34" t="s">
        <v>86</v>
      </c>
      <c r="HX3" s="33"/>
      <c r="HY3" s="34" t="s">
        <v>87</v>
      </c>
      <c r="HZ3" s="33"/>
      <c r="IA3" s="34" t="s">
        <v>88</v>
      </c>
      <c r="IB3" s="33"/>
      <c r="IC3" s="34" t="s">
        <v>89</v>
      </c>
      <c r="ID3" s="33"/>
      <c r="IE3" s="34" t="s">
        <v>90</v>
      </c>
      <c r="IF3" s="33"/>
      <c r="IG3" s="34" t="s">
        <v>91</v>
      </c>
      <c r="IH3" s="33"/>
      <c r="II3" s="34" t="s">
        <v>92</v>
      </c>
      <c r="IJ3" s="33"/>
      <c r="IK3" s="34" t="s">
        <v>93</v>
      </c>
      <c r="IL3" s="33"/>
      <c r="IM3" s="34" t="s">
        <v>94</v>
      </c>
      <c r="IN3" s="33"/>
      <c r="IO3" s="34" t="s">
        <v>95</v>
      </c>
      <c r="IP3" s="33"/>
      <c r="IQ3" s="34" t="s">
        <v>96</v>
      </c>
      <c r="IR3" s="33"/>
      <c r="IS3" s="34" t="s">
        <v>97</v>
      </c>
      <c r="IT3" s="33"/>
      <c r="IU3" s="54" t="s">
        <v>98</v>
      </c>
      <c r="IV3" s="49"/>
      <c r="IW3" s="54" t="s">
        <v>99</v>
      </c>
      <c r="IX3" s="49"/>
      <c r="IY3" s="34" t="s">
        <v>100</v>
      </c>
      <c r="IZ3" s="32"/>
      <c r="JA3" s="34" t="s">
        <v>101</v>
      </c>
      <c r="JB3" s="32"/>
      <c r="JC3" s="33"/>
      <c r="JD3" s="34" t="s">
        <v>102</v>
      </c>
      <c r="JE3" s="32"/>
      <c r="JF3" s="33"/>
      <c r="JG3" s="34" t="s">
        <v>103</v>
      </c>
      <c r="JH3" s="32"/>
      <c r="JI3" s="33"/>
      <c r="JJ3" s="34" t="s">
        <v>104</v>
      </c>
      <c r="JK3" s="33"/>
      <c r="JL3" s="34" t="s">
        <v>105</v>
      </c>
      <c r="JM3" s="33"/>
      <c r="JN3" s="38" t="s">
        <v>106</v>
      </c>
      <c r="JO3" s="45"/>
    </row>
    <row r="4" s="18" customFormat="1" ht="13" spans="1:275">
      <c r="A4" s="35"/>
      <c r="B4" s="35"/>
      <c r="C4" s="36"/>
      <c r="D4" s="37" t="s">
        <v>107</v>
      </c>
      <c r="E4" s="38" t="s">
        <v>108</v>
      </c>
      <c r="F4" s="38" t="s">
        <v>109</v>
      </c>
      <c r="G4" s="38" t="s">
        <v>107</v>
      </c>
      <c r="H4" s="38" t="s">
        <v>108</v>
      </c>
      <c r="I4" s="38" t="s">
        <v>109</v>
      </c>
      <c r="J4" s="38" t="s">
        <v>107</v>
      </c>
      <c r="K4" s="38" t="s">
        <v>108</v>
      </c>
      <c r="L4" s="38" t="s">
        <v>109</v>
      </c>
      <c r="M4" s="38" t="s">
        <v>107</v>
      </c>
      <c r="N4" s="38" t="s">
        <v>108</v>
      </c>
      <c r="O4" s="38" t="s">
        <v>109</v>
      </c>
      <c r="P4" s="38" t="s">
        <v>107</v>
      </c>
      <c r="Q4" s="38" t="s">
        <v>108</v>
      </c>
      <c r="R4" s="38" t="s">
        <v>109</v>
      </c>
      <c r="S4" s="38" t="s">
        <v>107</v>
      </c>
      <c r="T4" s="38" t="s">
        <v>108</v>
      </c>
      <c r="U4" s="38" t="s">
        <v>109</v>
      </c>
      <c r="V4" s="38" t="s">
        <v>107</v>
      </c>
      <c r="W4" s="38" t="s">
        <v>108</v>
      </c>
      <c r="X4" s="38" t="s">
        <v>109</v>
      </c>
      <c r="Y4" s="38" t="s">
        <v>107</v>
      </c>
      <c r="Z4" s="38" t="s">
        <v>108</v>
      </c>
      <c r="AA4" s="38" t="s">
        <v>109</v>
      </c>
      <c r="AB4" s="38" t="s">
        <v>107</v>
      </c>
      <c r="AC4" s="38" t="s">
        <v>108</v>
      </c>
      <c r="AD4" s="38" t="s">
        <v>109</v>
      </c>
      <c r="AE4" s="38" t="s">
        <v>107</v>
      </c>
      <c r="AF4" s="38" t="s">
        <v>108</v>
      </c>
      <c r="AG4" s="38" t="s">
        <v>109</v>
      </c>
      <c r="AH4" s="38" t="s">
        <v>107</v>
      </c>
      <c r="AI4" s="38" t="s">
        <v>108</v>
      </c>
      <c r="AJ4" s="38" t="s">
        <v>109</v>
      </c>
      <c r="AK4" s="38" t="s">
        <v>107</v>
      </c>
      <c r="AL4" s="38" t="s">
        <v>108</v>
      </c>
      <c r="AM4" s="38" t="s">
        <v>109</v>
      </c>
      <c r="AN4" s="38" t="s">
        <v>107</v>
      </c>
      <c r="AO4" s="38" t="s">
        <v>108</v>
      </c>
      <c r="AP4" s="38" t="s">
        <v>109</v>
      </c>
      <c r="AQ4" s="38" t="s">
        <v>107</v>
      </c>
      <c r="AR4" s="38" t="s">
        <v>108</v>
      </c>
      <c r="AS4" s="38" t="s">
        <v>109</v>
      </c>
      <c r="AT4" s="38" t="s">
        <v>107</v>
      </c>
      <c r="AU4" s="38" t="s">
        <v>108</v>
      </c>
      <c r="AV4" s="38" t="s">
        <v>109</v>
      </c>
      <c r="AW4" s="38" t="s">
        <v>107</v>
      </c>
      <c r="AX4" s="38" t="s">
        <v>108</v>
      </c>
      <c r="AY4" s="38" t="s">
        <v>109</v>
      </c>
      <c r="AZ4" s="38" t="s">
        <v>107</v>
      </c>
      <c r="BA4" s="38" t="s">
        <v>108</v>
      </c>
      <c r="BB4" s="38" t="s">
        <v>109</v>
      </c>
      <c r="BC4" s="38" t="s">
        <v>107</v>
      </c>
      <c r="BD4" s="38" t="s">
        <v>108</v>
      </c>
      <c r="BE4" s="38" t="s">
        <v>109</v>
      </c>
      <c r="BF4" s="38" t="s">
        <v>107</v>
      </c>
      <c r="BG4" s="38" t="s">
        <v>108</v>
      </c>
      <c r="BH4" s="38" t="s">
        <v>109</v>
      </c>
      <c r="BI4" s="38" t="s">
        <v>107</v>
      </c>
      <c r="BJ4" s="38" t="s">
        <v>108</v>
      </c>
      <c r="BK4" s="38" t="s">
        <v>109</v>
      </c>
      <c r="BL4" s="38" t="s">
        <v>107</v>
      </c>
      <c r="BM4" s="38" t="s">
        <v>108</v>
      </c>
      <c r="BN4" s="38" t="s">
        <v>109</v>
      </c>
      <c r="BO4" s="38" t="s">
        <v>107</v>
      </c>
      <c r="BP4" s="38" t="s">
        <v>108</v>
      </c>
      <c r="BQ4" s="38" t="s">
        <v>109</v>
      </c>
      <c r="BR4" s="38" t="s">
        <v>107</v>
      </c>
      <c r="BS4" s="38" t="s">
        <v>108</v>
      </c>
      <c r="BT4" s="38" t="s">
        <v>109</v>
      </c>
      <c r="BU4" s="38" t="s">
        <v>107</v>
      </c>
      <c r="BV4" s="38" t="s">
        <v>108</v>
      </c>
      <c r="BW4" s="38" t="s">
        <v>109</v>
      </c>
      <c r="BX4" s="38" t="s">
        <v>107</v>
      </c>
      <c r="BY4" s="38" t="s">
        <v>108</v>
      </c>
      <c r="BZ4" s="38" t="s">
        <v>109</v>
      </c>
      <c r="CA4" s="38" t="s">
        <v>107</v>
      </c>
      <c r="CB4" s="38" t="s">
        <v>108</v>
      </c>
      <c r="CC4" s="38" t="s">
        <v>109</v>
      </c>
      <c r="CD4" s="38" t="s">
        <v>107</v>
      </c>
      <c r="CE4" s="38" t="s">
        <v>108</v>
      </c>
      <c r="CF4" s="38" t="s">
        <v>109</v>
      </c>
      <c r="CG4" s="38" t="s">
        <v>107</v>
      </c>
      <c r="CH4" s="38" t="s">
        <v>108</v>
      </c>
      <c r="CI4" s="38" t="s">
        <v>109</v>
      </c>
      <c r="CJ4" s="38" t="s">
        <v>107</v>
      </c>
      <c r="CK4" s="38" t="s">
        <v>108</v>
      </c>
      <c r="CL4" s="38" t="s">
        <v>109</v>
      </c>
      <c r="CM4" s="38" t="s">
        <v>107</v>
      </c>
      <c r="CN4" s="38" t="s">
        <v>108</v>
      </c>
      <c r="CO4" s="38" t="s">
        <v>109</v>
      </c>
      <c r="CP4" s="38" t="s">
        <v>107</v>
      </c>
      <c r="CQ4" s="38" t="s">
        <v>108</v>
      </c>
      <c r="CR4" s="38" t="s">
        <v>109</v>
      </c>
      <c r="CS4" s="38" t="s">
        <v>107</v>
      </c>
      <c r="CT4" s="38" t="s">
        <v>108</v>
      </c>
      <c r="CU4" s="38" t="s">
        <v>109</v>
      </c>
      <c r="CV4" s="38" t="s">
        <v>107</v>
      </c>
      <c r="CW4" s="38" t="s">
        <v>108</v>
      </c>
      <c r="CX4" s="38" t="s">
        <v>109</v>
      </c>
      <c r="CY4" s="38" t="s">
        <v>107</v>
      </c>
      <c r="CZ4" s="38" t="s">
        <v>108</v>
      </c>
      <c r="DA4" s="38" t="s">
        <v>109</v>
      </c>
      <c r="DB4" s="38" t="s">
        <v>110</v>
      </c>
      <c r="DC4" s="38" t="s">
        <v>109</v>
      </c>
      <c r="DD4" s="38" t="s">
        <v>110</v>
      </c>
      <c r="DE4" s="38" t="s">
        <v>109</v>
      </c>
      <c r="DF4" s="38" t="s">
        <v>110</v>
      </c>
      <c r="DG4" s="38" t="s">
        <v>109</v>
      </c>
      <c r="DH4" s="38" t="s">
        <v>110</v>
      </c>
      <c r="DI4" s="38" t="s">
        <v>109</v>
      </c>
      <c r="DJ4" s="38" t="s">
        <v>110</v>
      </c>
      <c r="DK4" s="38" t="s">
        <v>109</v>
      </c>
      <c r="DL4" s="38" t="s">
        <v>110</v>
      </c>
      <c r="DM4" s="38" t="s">
        <v>109</v>
      </c>
      <c r="DN4" s="38" t="s">
        <v>110</v>
      </c>
      <c r="DO4" s="38" t="s">
        <v>109</v>
      </c>
      <c r="DP4" s="38" t="s">
        <v>110</v>
      </c>
      <c r="DQ4" s="38" t="s">
        <v>109</v>
      </c>
      <c r="DR4" s="38" t="s">
        <v>110</v>
      </c>
      <c r="DS4" s="38" t="s">
        <v>109</v>
      </c>
      <c r="DT4" s="38" t="s">
        <v>107</v>
      </c>
      <c r="DU4" s="38" t="s">
        <v>111</v>
      </c>
      <c r="DV4" s="38" t="s">
        <v>109</v>
      </c>
      <c r="DW4" s="38" t="s">
        <v>107</v>
      </c>
      <c r="DX4" s="38" t="s">
        <v>111</v>
      </c>
      <c r="DY4" s="38" t="s">
        <v>109</v>
      </c>
      <c r="DZ4" s="38" t="s">
        <v>107</v>
      </c>
      <c r="EA4" s="38" t="s">
        <v>111</v>
      </c>
      <c r="EB4" s="38" t="s">
        <v>109</v>
      </c>
      <c r="EC4" s="38" t="s">
        <v>107</v>
      </c>
      <c r="ED4" s="38" t="s">
        <v>111</v>
      </c>
      <c r="EE4" s="38" t="s">
        <v>109</v>
      </c>
      <c r="EF4" s="38" t="s">
        <v>107</v>
      </c>
      <c r="EG4" s="38" t="s">
        <v>111</v>
      </c>
      <c r="EH4" s="38" t="s">
        <v>109</v>
      </c>
      <c r="EI4" s="38" t="s">
        <v>107</v>
      </c>
      <c r="EJ4" s="38" t="s">
        <v>111</v>
      </c>
      <c r="EK4" s="38" t="s">
        <v>109</v>
      </c>
      <c r="EL4" s="38" t="s">
        <v>107</v>
      </c>
      <c r="EM4" s="38" t="s">
        <v>111</v>
      </c>
      <c r="EN4" s="38" t="s">
        <v>109</v>
      </c>
      <c r="EO4" s="38" t="s">
        <v>107</v>
      </c>
      <c r="EP4" s="38" t="s">
        <v>111</v>
      </c>
      <c r="EQ4" s="38" t="s">
        <v>109</v>
      </c>
      <c r="ER4" s="38" t="s">
        <v>107</v>
      </c>
      <c r="ES4" s="38" t="s">
        <v>111</v>
      </c>
      <c r="ET4" s="38" t="s">
        <v>109</v>
      </c>
      <c r="EU4" s="38" t="s">
        <v>107</v>
      </c>
      <c r="EV4" s="38" t="s">
        <v>111</v>
      </c>
      <c r="EW4" s="38" t="s">
        <v>109</v>
      </c>
      <c r="EX4" s="38" t="s">
        <v>107</v>
      </c>
      <c r="EY4" s="38" t="s">
        <v>111</v>
      </c>
      <c r="EZ4" s="38" t="s">
        <v>109</v>
      </c>
      <c r="FA4" s="38" t="s">
        <v>107</v>
      </c>
      <c r="FB4" s="38" t="s">
        <v>111</v>
      </c>
      <c r="FC4" s="38" t="s">
        <v>109</v>
      </c>
      <c r="FD4" s="38" t="s">
        <v>107</v>
      </c>
      <c r="FE4" s="38" t="s">
        <v>111</v>
      </c>
      <c r="FF4" s="38" t="s">
        <v>109</v>
      </c>
      <c r="FG4" s="38" t="s">
        <v>107</v>
      </c>
      <c r="FH4" s="38" t="s">
        <v>111</v>
      </c>
      <c r="FI4" s="38" t="s">
        <v>109</v>
      </c>
      <c r="FJ4" s="38" t="s">
        <v>107</v>
      </c>
      <c r="FK4" s="38" t="s">
        <v>111</v>
      </c>
      <c r="FL4" s="38" t="s">
        <v>109</v>
      </c>
      <c r="FM4" s="38" t="s">
        <v>107</v>
      </c>
      <c r="FN4" s="38" t="s">
        <v>111</v>
      </c>
      <c r="FO4" s="38" t="s">
        <v>109</v>
      </c>
      <c r="FP4" s="38" t="s">
        <v>107</v>
      </c>
      <c r="FQ4" s="38" t="s">
        <v>111</v>
      </c>
      <c r="FR4" s="38" t="s">
        <v>109</v>
      </c>
      <c r="FS4" s="38" t="s">
        <v>107</v>
      </c>
      <c r="FT4" s="38" t="s">
        <v>111</v>
      </c>
      <c r="FU4" s="38" t="s">
        <v>109</v>
      </c>
      <c r="FV4" s="38" t="s">
        <v>107</v>
      </c>
      <c r="FW4" s="38" t="s">
        <v>111</v>
      </c>
      <c r="FX4" s="38" t="s">
        <v>109</v>
      </c>
      <c r="FY4" s="38" t="s">
        <v>107</v>
      </c>
      <c r="FZ4" s="38" t="s">
        <v>111</v>
      </c>
      <c r="GA4" s="38" t="s">
        <v>109</v>
      </c>
      <c r="GB4" s="38" t="s">
        <v>107</v>
      </c>
      <c r="GC4" s="38" t="s">
        <v>111</v>
      </c>
      <c r="GD4" s="38" t="s">
        <v>109</v>
      </c>
      <c r="GE4" s="38" t="s">
        <v>107</v>
      </c>
      <c r="GF4" s="38" t="s">
        <v>111</v>
      </c>
      <c r="GG4" s="38" t="s">
        <v>109</v>
      </c>
      <c r="GH4" s="38" t="s">
        <v>107</v>
      </c>
      <c r="GI4" s="38" t="s">
        <v>111</v>
      </c>
      <c r="GJ4" s="38" t="s">
        <v>109</v>
      </c>
      <c r="GK4" s="38" t="s">
        <v>107</v>
      </c>
      <c r="GL4" s="38" t="s">
        <v>111</v>
      </c>
      <c r="GM4" s="38" t="s">
        <v>109</v>
      </c>
      <c r="GN4" s="38" t="s">
        <v>107</v>
      </c>
      <c r="GO4" s="38" t="s">
        <v>111</v>
      </c>
      <c r="GP4" s="38" t="s">
        <v>109</v>
      </c>
      <c r="GQ4" s="38" t="s">
        <v>107</v>
      </c>
      <c r="GR4" s="38" t="s">
        <v>111</v>
      </c>
      <c r="GS4" s="38" t="s">
        <v>109</v>
      </c>
      <c r="GT4" s="38" t="s">
        <v>107</v>
      </c>
      <c r="GU4" s="38" t="s">
        <v>111</v>
      </c>
      <c r="GV4" s="38" t="s">
        <v>109</v>
      </c>
      <c r="GW4" s="38" t="s">
        <v>107</v>
      </c>
      <c r="GX4" s="38" t="s">
        <v>111</v>
      </c>
      <c r="GY4" s="38" t="s">
        <v>109</v>
      </c>
      <c r="GZ4" s="38" t="s">
        <v>107</v>
      </c>
      <c r="HA4" s="38" t="s">
        <v>111</v>
      </c>
      <c r="HB4" s="38" t="s">
        <v>109</v>
      </c>
      <c r="HC4" s="38" t="s">
        <v>107</v>
      </c>
      <c r="HD4" s="38" t="s">
        <v>111</v>
      </c>
      <c r="HE4" s="38" t="s">
        <v>109</v>
      </c>
      <c r="HF4" s="38" t="s">
        <v>107</v>
      </c>
      <c r="HG4" s="38" t="s">
        <v>111</v>
      </c>
      <c r="HH4" s="38" t="s">
        <v>109</v>
      </c>
      <c r="HI4" s="38" t="s">
        <v>110</v>
      </c>
      <c r="HJ4" s="38" t="s">
        <v>109</v>
      </c>
      <c r="HK4" s="38" t="s">
        <v>110</v>
      </c>
      <c r="HL4" s="38" t="s">
        <v>109</v>
      </c>
      <c r="HM4" s="38" t="s">
        <v>110</v>
      </c>
      <c r="HN4" s="38" t="s">
        <v>109</v>
      </c>
      <c r="HO4" s="38" t="s">
        <v>110</v>
      </c>
      <c r="HP4" s="38" t="s">
        <v>109</v>
      </c>
      <c r="HQ4" s="38" t="s">
        <v>110</v>
      </c>
      <c r="HR4" s="38" t="s">
        <v>109</v>
      </c>
      <c r="HS4" s="38" t="s">
        <v>110</v>
      </c>
      <c r="HT4" s="38" t="s">
        <v>109</v>
      </c>
      <c r="HU4" s="38" t="s">
        <v>110</v>
      </c>
      <c r="HV4" s="38" t="s">
        <v>109</v>
      </c>
      <c r="HW4" s="38" t="s">
        <v>110</v>
      </c>
      <c r="HX4" s="38" t="s">
        <v>109</v>
      </c>
      <c r="HY4" s="38" t="s">
        <v>110</v>
      </c>
      <c r="HZ4" s="38" t="s">
        <v>109</v>
      </c>
      <c r="IA4" s="38" t="s">
        <v>110</v>
      </c>
      <c r="IB4" s="38" t="s">
        <v>109</v>
      </c>
      <c r="IC4" s="38" t="s">
        <v>110</v>
      </c>
      <c r="ID4" s="38" t="s">
        <v>109</v>
      </c>
      <c r="IE4" s="38" t="s">
        <v>110</v>
      </c>
      <c r="IF4" s="38" t="s">
        <v>109</v>
      </c>
      <c r="IG4" s="38" t="s">
        <v>110</v>
      </c>
      <c r="IH4" s="38" t="s">
        <v>109</v>
      </c>
      <c r="II4" s="38" t="s">
        <v>110</v>
      </c>
      <c r="IJ4" s="38" t="s">
        <v>109</v>
      </c>
      <c r="IK4" s="38" t="s">
        <v>110</v>
      </c>
      <c r="IL4" s="38" t="s">
        <v>109</v>
      </c>
      <c r="IM4" s="38" t="s">
        <v>110</v>
      </c>
      <c r="IN4" s="38" t="s">
        <v>109</v>
      </c>
      <c r="IO4" s="38" t="s">
        <v>110</v>
      </c>
      <c r="IP4" s="38" t="s">
        <v>109</v>
      </c>
      <c r="IQ4" s="38" t="s">
        <v>110</v>
      </c>
      <c r="IR4" s="38" t="s">
        <v>109</v>
      </c>
      <c r="IS4" s="38" t="s">
        <v>110</v>
      </c>
      <c r="IT4" s="38" t="s">
        <v>109</v>
      </c>
      <c r="IU4" s="38" t="s">
        <v>110</v>
      </c>
      <c r="IV4" s="38" t="s">
        <v>109</v>
      </c>
      <c r="IW4" s="38" t="s">
        <v>110</v>
      </c>
      <c r="IX4" s="38" t="s">
        <v>109</v>
      </c>
      <c r="IY4" s="38" t="s">
        <v>110</v>
      </c>
      <c r="IZ4" s="55" t="s">
        <v>109</v>
      </c>
      <c r="JA4" s="38" t="s">
        <v>107</v>
      </c>
      <c r="JB4" s="38" t="s">
        <v>111</v>
      </c>
      <c r="JC4" s="38" t="s">
        <v>109</v>
      </c>
      <c r="JD4" s="38" t="s">
        <v>107</v>
      </c>
      <c r="JE4" s="38" t="s">
        <v>111</v>
      </c>
      <c r="JF4" s="38" t="s">
        <v>109</v>
      </c>
      <c r="JG4" s="38" t="s">
        <v>107</v>
      </c>
      <c r="JH4" s="38" t="s">
        <v>111</v>
      </c>
      <c r="JI4" s="38" t="s">
        <v>109</v>
      </c>
      <c r="JJ4" s="38" t="s">
        <v>107</v>
      </c>
      <c r="JK4" s="38" t="s">
        <v>109</v>
      </c>
      <c r="JL4" s="38" t="s">
        <v>107</v>
      </c>
      <c r="JM4" s="38" t="s">
        <v>109</v>
      </c>
      <c r="JN4" s="38" t="s">
        <v>107</v>
      </c>
      <c r="JO4" s="38" t="s">
        <v>109</v>
      </c>
    </row>
    <row r="5" s="19" customFormat="1" ht="25" customHeight="1" spans="1:275">
      <c r="A5" s="39">
        <v>1</v>
      </c>
      <c r="B5" s="40" t="s">
        <v>112</v>
      </c>
      <c r="C5" s="39">
        <f>AJ5+BQ5+CR5+DA5+DS5+EK5+EW5+FL5+GJ5+HH5+HT5+IF5+IZ5+JC5+JO5</f>
        <v>309.07671</v>
      </c>
      <c r="D5" s="39">
        <v>23</v>
      </c>
      <c r="E5" s="39">
        <v>29</v>
      </c>
      <c r="F5" s="39">
        <v>8.7</v>
      </c>
      <c r="G5" s="39">
        <v>17</v>
      </c>
      <c r="H5" s="39">
        <v>23</v>
      </c>
      <c r="I5" s="39">
        <v>6.9</v>
      </c>
      <c r="J5" s="39">
        <v>45</v>
      </c>
      <c r="K5" s="39">
        <v>80</v>
      </c>
      <c r="L5" s="39">
        <v>24</v>
      </c>
      <c r="M5" s="39"/>
      <c r="N5" s="39"/>
      <c r="O5" s="39"/>
      <c r="P5" s="39">
        <v>22</v>
      </c>
      <c r="Q5" s="39">
        <v>34</v>
      </c>
      <c r="R5" s="39">
        <v>10.2</v>
      </c>
      <c r="S5" s="39">
        <v>21</v>
      </c>
      <c r="T5" s="39">
        <v>46</v>
      </c>
      <c r="U5" s="39">
        <v>13.8</v>
      </c>
      <c r="V5" s="39">
        <v>33</v>
      </c>
      <c r="W5" s="39">
        <v>67</v>
      </c>
      <c r="X5" s="39">
        <v>20.1</v>
      </c>
      <c r="Y5" s="39"/>
      <c r="Z5" s="39"/>
      <c r="AA5" s="39"/>
      <c r="AB5" s="39">
        <v>55</v>
      </c>
      <c r="AC5" s="39">
        <v>77</v>
      </c>
      <c r="AD5" s="39">
        <v>23.1</v>
      </c>
      <c r="AE5" s="39"/>
      <c r="AF5" s="39"/>
      <c r="AG5" s="39"/>
      <c r="AH5" s="39">
        <f>D5+G5+J5+M5+P5+S5+V5+Y5+AB5+AE5</f>
        <v>216</v>
      </c>
      <c r="AI5" s="39">
        <f>E5+H5+K5+N5+Q5+T5+W5+Z5+AC5+AF5</f>
        <v>356</v>
      </c>
      <c r="AJ5" s="39">
        <f>F5+I5+L5+O5+R5+U5+X5+AA5+AD5+AG5</f>
        <v>106.8</v>
      </c>
      <c r="AK5" s="39"/>
      <c r="AL5" s="39"/>
      <c r="AM5" s="39"/>
      <c r="AN5" s="39">
        <v>14</v>
      </c>
      <c r="AO5" s="39">
        <v>14</v>
      </c>
      <c r="AP5" s="39">
        <v>4.8224</v>
      </c>
      <c r="AQ5" s="39">
        <v>8</v>
      </c>
      <c r="AR5" s="39">
        <v>9</v>
      </c>
      <c r="AS5" s="39">
        <v>2.998</v>
      </c>
      <c r="AT5" s="39"/>
      <c r="AU5" s="39"/>
      <c r="AV5" s="39"/>
      <c r="AW5" s="39">
        <v>14</v>
      </c>
      <c r="AX5" s="39">
        <v>24</v>
      </c>
      <c r="AY5" s="39">
        <v>8.228</v>
      </c>
      <c r="AZ5" s="39">
        <v>10</v>
      </c>
      <c r="BA5" s="39">
        <v>27</v>
      </c>
      <c r="BB5" s="39">
        <v>10.288</v>
      </c>
      <c r="BC5" s="39">
        <v>16</v>
      </c>
      <c r="BD5" s="39">
        <v>29</v>
      </c>
      <c r="BE5" s="39">
        <v>9.712</v>
      </c>
      <c r="BF5" s="39"/>
      <c r="BG5" s="39"/>
      <c r="BH5" s="39"/>
      <c r="BI5" s="39"/>
      <c r="BJ5" s="39"/>
      <c r="BK5" s="39"/>
      <c r="BL5" s="39">
        <v>27</v>
      </c>
      <c r="BM5" s="39">
        <v>81</v>
      </c>
      <c r="BN5" s="39">
        <v>28.1</v>
      </c>
      <c r="BO5" s="39">
        <f>AK5+AN5+AQ5+AT5+AW5+AZ5+BC5+BF5+BI5+BL5</f>
        <v>89</v>
      </c>
      <c r="BP5" s="39">
        <f>AL5+AO5+AR5+AU5+AX5+BA5+BD5+BG5+BJ5+BM5</f>
        <v>184</v>
      </c>
      <c r="BQ5" s="39">
        <f>AM5+AP5+AS5+AV5+AY5+BB5+BE5+BH5+BK5+BN5</f>
        <v>64.1484</v>
      </c>
      <c r="BR5" s="39"/>
      <c r="BS5" s="39"/>
      <c r="BT5" s="39"/>
      <c r="BU5" s="39">
        <v>49</v>
      </c>
      <c r="BV5" s="39">
        <v>281</v>
      </c>
      <c r="BW5" s="39">
        <v>8.43</v>
      </c>
      <c r="BX5" s="39"/>
      <c r="BY5" s="24"/>
      <c r="BZ5" s="39"/>
      <c r="CA5" s="39">
        <v>16</v>
      </c>
      <c r="CB5" s="39">
        <v>118</v>
      </c>
      <c r="CC5" s="39">
        <v>3.54</v>
      </c>
      <c r="CD5" s="39"/>
      <c r="CE5" s="39"/>
      <c r="CF5" s="39"/>
      <c r="CG5" s="39"/>
      <c r="CH5" s="39"/>
      <c r="CI5" s="39"/>
      <c r="CJ5" s="39">
        <v>53</v>
      </c>
      <c r="CK5" s="39">
        <v>800</v>
      </c>
      <c r="CL5" s="39">
        <v>24</v>
      </c>
      <c r="CM5" s="39"/>
      <c r="CN5" s="39"/>
      <c r="CO5" s="39"/>
      <c r="CP5" s="39">
        <f>BR5+BU5+BX5+CA5+CD5+CJ5+CG5+CM5</f>
        <v>118</v>
      </c>
      <c r="CQ5" s="39">
        <f>BS5+BV5+BY5+CB5+CE5+CK5+CH5+CN5</f>
        <v>1199</v>
      </c>
      <c r="CR5" s="39">
        <f>BT5+BW5+BZ5+CC5+CF5+CI5+CL5+CO5</f>
        <v>35.97</v>
      </c>
      <c r="CS5" s="39"/>
      <c r="CT5" s="39"/>
      <c r="CU5" s="39"/>
      <c r="CV5" s="39"/>
      <c r="CW5" s="39"/>
      <c r="CX5" s="39"/>
      <c r="CY5" s="39">
        <f>CS5+CV5</f>
        <v>0</v>
      </c>
      <c r="CZ5" s="39">
        <f>CT5+CW5</f>
        <v>0</v>
      </c>
      <c r="DA5" s="39">
        <f>CU5+CX5</f>
        <v>0</v>
      </c>
      <c r="DB5" s="39">
        <v>40</v>
      </c>
      <c r="DC5" s="39">
        <v>7.15</v>
      </c>
      <c r="DD5" s="39">
        <v>2</v>
      </c>
      <c r="DE5" s="39">
        <v>0.4</v>
      </c>
      <c r="DF5" s="39"/>
      <c r="DG5" s="39"/>
      <c r="DH5" s="39"/>
      <c r="DI5" s="39"/>
      <c r="DJ5" s="39"/>
      <c r="DK5" s="39"/>
      <c r="DL5" s="39"/>
      <c r="DM5" s="39"/>
      <c r="DN5" s="39">
        <v>1</v>
      </c>
      <c r="DO5" s="39">
        <v>0.2</v>
      </c>
      <c r="DP5" s="39"/>
      <c r="DQ5" s="39"/>
      <c r="DR5" s="39">
        <f t="shared" ref="DR5:DR18" si="0">DB5+DD5+DF5+DH5+DJ5+DL5+DN5+DP5</f>
        <v>43</v>
      </c>
      <c r="DS5" s="39">
        <f>DC5+DE5+DG5+DI5+DK5+DM5+DO5+DQ5</f>
        <v>7.75</v>
      </c>
      <c r="DT5" s="39"/>
      <c r="DU5" s="39"/>
      <c r="DV5" s="39"/>
      <c r="DW5" s="39">
        <v>5</v>
      </c>
      <c r="DX5" s="39">
        <v>175</v>
      </c>
      <c r="DY5" s="39">
        <v>0.525</v>
      </c>
      <c r="DZ5" s="39">
        <v>51</v>
      </c>
      <c r="EA5" s="39">
        <v>194.02</v>
      </c>
      <c r="EB5" s="39">
        <v>0.58206</v>
      </c>
      <c r="EC5" s="39">
        <v>129</v>
      </c>
      <c r="ED5" s="39">
        <v>2797.9</v>
      </c>
      <c r="EE5" s="39">
        <v>8.3937</v>
      </c>
      <c r="EF5" s="39"/>
      <c r="EG5" s="39"/>
      <c r="EH5" s="39"/>
      <c r="EI5" s="39">
        <f>DT5+DW5+DZ5+EC5+EF5</f>
        <v>185</v>
      </c>
      <c r="EJ5" s="39">
        <f>DU5+DX5+EA5+ED5+EG5</f>
        <v>3166.92</v>
      </c>
      <c r="EK5" s="39">
        <f>DV5+DY5+EB5+EE5+EH5</f>
        <v>9.50076</v>
      </c>
      <c r="EL5" s="39"/>
      <c r="EM5" s="39"/>
      <c r="EN5" s="39"/>
      <c r="EO5" s="39"/>
      <c r="EP5" s="39"/>
      <c r="EQ5" s="39"/>
      <c r="ER5" s="39"/>
      <c r="ES5" s="39"/>
      <c r="ET5" s="39"/>
      <c r="EU5" s="39">
        <f>EL5+EO5+ER5</f>
        <v>0</v>
      </c>
      <c r="EV5" s="39">
        <f>EM5+EP5+ES5</f>
        <v>0</v>
      </c>
      <c r="EW5" s="39">
        <f>EN5+EQ5+ET5</f>
        <v>0</v>
      </c>
      <c r="EX5" s="39"/>
      <c r="EY5" s="39"/>
      <c r="EZ5" s="39"/>
      <c r="FA5" s="39">
        <v>41</v>
      </c>
      <c r="FB5" s="39">
        <v>496.84</v>
      </c>
      <c r="FC5" s="39">
        <v>7.4526</v>
      </c>
      <c r="FD5" s="39">
        <v>55</v>
      </c>
      <c r="FE5" s="39">
        <v>234.37</v>
      </c>
      <c r="FF5" s="39">
        <v>3.51555</v>
      </c>
      <c r="FG5" s="39"/>
      <c r="FH5" s="39"/>
      <c r="FI5" s="39"/>
      <c r="FJ5" s="39">
        <f>EX5+FA5+FD5+FG5</f>
        <v>96</v>
      </c>
      <c r="FK5" s="39">
        <f>EY5+FB5+FE5+FH5</f>
        <v>731.21</v>
      </c>
      <c r="FL5" s="39">
        <f>EZ5+FC5+FF5+FI5</f>
        <v>10.96815</v>
      </c>
      <c r="FM5" s="39"/>
      <c r="FN5" s="39"/>
      <c r="FO5" s="39"/>
      <c r="FP5" s="39"/>
      <c r="FQ5" s="39"/>
      <c r="FR5" s="39"/>
      <c r="FS5" s="39">
        <v>141</v>
      </c>
      <c r="FT5" s="39">
        <v>71.95</v>
      </c>
      <c r="FU5" s="39">
        <v>7.195</v>
      </c>
      <c r="FV5" s="39"/>
      <c r="FW5" s="39"/>
      <c r="FX5" s="39"/>
      <c r="FY5" s="39"/>
      <c r="FZ5" s="39"/>
      <c r="GA5" s="39"/>
      <c r="GB5" s="39"/>
      <c r="GC5" s="39"/>
      <c r="GD5" s="39"/>
      <c r="GE5" s="39">
        <v>10</v>
      </c>
      <c r="GF5" s="39">
        <v>5.46</v>
      </c>
      <c r="GG5" s="39">
        <v>0.546</v>
      </c>
      <c r="GH5" s="39">
        <f t="shared" ref="GH5:GJ5" si="1">FM5+FP5+FS5+FV5+FY5+GB5+GE5</f>
        <v>151</v>
      </c>
      <c r="GI5" s="39">
        <f t="shared" si="1"/>
        <v>77.41</v>
      </c>
      <c r="GJ5" s="39">
        <f t="shared" si="1"/>
        <v>7.741</v>
      </c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>
        <f t="shared" ref="HF5:HH5" si="2">GK5+GN5+GQ5+GT5+GW5+GZ5+HC5</f>
        <v>0</v>
      </c>
      <c r="HG5" s="39">
        <f t="shared" si="2"/>
        <v>0</v>
      </c>
      <c r="HH5" s="39">
        <f t="shared" si="2"/>
        <v>0</v>
      </c>
      <c r="HI5" s="39"/>
      <c r="HJ5" s="39"/>
      <c r="HK5" s="39">
        <v>9</v>
      </c>
      <c r="HL5" s="39">
        <v>0.3832</v>
      </c>
      <c r="HM5" s="39"/>
      <c r="HN5" s="39"/>
      <c r="HO5" s="39">
        <v>1</v>
      </c>
      <c r="HP5" s="39">
        <v>0.0602</v>
      </c>
      <c r="HQ5" s="39">
        <v>3</v>
      </c>
      <c r="HR5" s="39">
        <v>0.0924</v>
      </c>
      <c r="HS5" s="39">
        <v>15</v>
      </c>
      <c r="HT5" s="39">
        <v>0.5974</v>
      </c>
      <c r="HU5" s="39"/>
      <c r="HV5" s="39"/>
      <c r="HW5" s="39">
        <v>6</v>
      </c>
      <c r="HX5" s="39">
        <v>0.7721</v>
      </c>
      <c r="HY5" s="39"/>
      <c r="HZ5" s="39"/>
      <c r="IA5" s="39">
        <v>2</v>
      </c>
      <c r="IB5" s="39">
        <v>0.2806</v>
      </c>
      <c r="IC5" s="39">
        <v>1</v>
      </c>
      <c r="ID5" s="39">
        <v>0.0953</v>
      </c>
      <c r="IE5" s="39">
        <f>HU5+HW5+HY5+IA5+IC5</f>
        <v>9</v>
      </c>
      <c r="IF5" s="39">
        <f>HV5+HX5+HZ5+IB5+ID5</f>
        <v>1.148</v>
      </c>
      <c r="IG5" s="39">
        <v>10</v>
      </c>
      <c r="IH5" s="39">
        <v>1</v>
      </c>
      <c r="II5" s="39">
        <v>10</v>
      </c>
      <c r="IJ5" s="39">
        <v>1</v>
      </c>
      <c r="IK5" s="39">
        <v>10</v>
      </c>
      <c r="IL5" s="39">
        <v>1</v>
      </c>
      <c r="IM5" s="39">
        <v>10</v>
      </c>
      <c r="IN5" s="39">
        <v>1</v>
      </c>
      <c r="IO5" s="39">
        <v>10</v>
      </c>
      <c r="IP5" s="39">
        <v>1</v>
      </c>
      <c r="IQ5" s="39">
        <v>10</v>
      </c>
      <c r="IR5" s="39">
        <v>1</v>
      </c>
      <c r="IS5" s="39">
        <v>10</v>
      </c>
      <c r="IT5" s="39">
        <v>1</v>
      </c>
      <c r="IU5" s="39">
        <v>10</v>
      </c>
      <c r="IV5" s="39">
        <v>1</v>
      </c>
      <c r="IW5" s="39">
        <v>10</v>
      </c>
      <c r="IX5" s="39">
        <v>1</v>
      </c>
      <c r="IY5" s="39">
        <v>10</v>
      </c>
      <c r="IZ5" s="39">
        <v>10</v>
      </c>
      <c r="JA5" s="39">
        <v>185</v>
      </c>
      <c r="JB5" s="39">
        <v>3630.2</v>
      </c>
      <c r="JC5" s="39">
        <v>54.453</v>
      </c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>
        <f>JJ5+JL5</f>
        <v>0</v>
      </c>
      <c r="JO5" s="39">
        <f>JK5+JM5</f>
        <v>0</v>
      </c>
    </row>
    <row r="6" s="19" customFormat="1" ht="25" customHeight="1" spans="1:275">
      <c r="A6" s="39">
        <v>2</v>
      </c>
      <c r="B6" s="41" t="s">
        <v>113</v>
      </c>
      <c r="C6" s="39">
        <f t="shared" ref="C6:C18" si="3">AJ6+BQ6+CR6+DA6+DS6+EK6+EW6+FL6+GJ6+HH6+HT6+IF6+IZ6+JC6+JO6</f>
        <v>275.623</v>
      </c>
      <c r="D6" s="39">
        <v>70</v>
      </c>
      <c r="E6" s="39">
        <v>91</v>
      </c>
      <c r="F6" s="39">
        <v>27.3</v>
      </c>
      <c r="G6" s="39">
        <v>16</v>
      </c>
      <c r="H6" s="39">
        <v>18</v>
      </c>
      <c r="I6" s="39">
        <v>5.4</v>
      </c>
      <c r="J6" s="39">
        <v>24</v>
      </c>
      <c r="K6" s="39">
        <v>26</v>
      </c>
      <c r="L6" s="39">
        <v>7.8</v>
      </c>
      <c r="M6" s="39"/>
      <c r="N6" s="39"/>
      <c r="O6" s="39"/>
      <c r="P6" s="39">
        <v>50</v>
      </c>
      <c r="Q6" s="39">
        <v>87</v>
      </c>
      <c r="R6" s="39">
        <v>26.1</v>
      </c>
      <c r="S6" s="39">
        <v>6</v>
      </c>
      <c r="T6" s="39">
        <v>9</v>
      </c>
      <c r="U6" s="39">
        <v>2.7</v>
      </c>
      <c r="V6" s="39"/>
      <c r="W6" s="39"/>
      <c r="X6" s="39"/>
      <c r="Y6" s="39"/>
      <c r="Z6" s="39"/>
      <c r="AA6" s="39"/>
      <c r="AB6" s="39">
        <v>18</v>
      </c>
      <c r="AC6" s="39">
        <v>22</v>
      </c>
      <c r="AD6" s="39">
        <v>6.6</v>
      </c>
      <c r="AE6" s="39"/>
      <c r="AF6" s="39"/>
      <c r="AG6" s="39"/>
      <c r="AH6" s="39">
        <f t="shared" ref="AH6:AH18" si="4">D6+G6+J6+M6+P6+S6+V6+Y6+AB6+AE6</f>
        <v>184</v>
      </c>
      <c r="AI6" s="39">
        <f t="shared" ref="AI6:AI18" si="5">E6+H6+K6+N6+Q6+T6+W6+Z6+AC6+AF6</f>
        <v>253</v>
      </c>
      <c r="AJ6" s="39">
        <f t="shared" ref="AJ6:AJ18" si="6">F6+I6+L6+O6+R6+U6+X6+AA6+AD6+AG6</f>
        <v>75.9</v>
      </c>
      <c r="AK6" s="39"/>
      <c r="AL6" s="39"/>
      <c r="AM6" s="39"/>
      <c r="AN6" s="39"/>
      <c r="AO6" s="39"/>
      <c r="AP6" s="39"/>
      <c r="AQ6" s="39">
        <v>1</v>
      </c>
      <c r="AR6" s="39">
        <v>1</v>
      </c>
      <c r="AS6" s="39">
        <v>0.28</v>
      </c>
      <c r="AT6" s="39"/>
      <c r="AU6" s="39"/>
      <c r="AV6" s="39"/>
      <c r="AW6" s="39">
        <v>1</v>
      </c>
      <c r="AX6" s="39">
        <v>1</v>
      </c>
      <c r="AY6" s="39">
        <v>0.32</v>
      </c>
      <c r="AZ6" s="39"/>
      <c r="BA6" s="39"/>
      <c r="BB6" s="39"/>
      <c r="BC6" s="39"/>
      <c r="BD6" s="39"/>
      <c r="BE6" s="39"/>
      <c r="BF6" s="39"/>
      <c r="BG6" s="39"/>
      <c r="BH6" s="39"/>
      <c r="BI6" s="39">
        <v>38</v>
      </c>
      <c r="BJ6" s="39">
        <v>128</v>
      </c>
      <c r="BK6" s="52">
        <v>50.284</v>
      </c>
      <c r="BL6" s="39"/>
      <c r="BM6" s="39"/>
      <c r="BN6" s="39"/>
      <c r="BO6" s="39">
        <f t="shared" ref="BO6:BO18" si="7">AK6+AN6+AQ6+AT6+AW6+AZ6+BC6+BF6+BI6+BL6</f>
        <v>40</v>
      </c>
      <c r="BP6" s="39">
        <f t="shared" ref="BP6:BP18" si="8">AL6+AO6+AR6+AU6+AX6+BA6+BD6+BG6+BJ6+BM6</f>
        <v>130</v>
      </c>
      <c r="BQ6" s="39">
        <f t="shared" ref="BQ6:BQ18" si="9">AM6+AP6+AS6+AV6+AY6+BB6+BE6+BH6+BK6+BN6</f>
        <v>50.884</v>
      </c>
      <c r="BR6" s="39">
        <v>155</v>
      </c>
      <c r="BS6" s="39">
        <v>942</v>
      </c>
      <c r="BT6" s="39">
        <v>28.26</v>
      </c>
      <c r="BU6" s="39"/>
      <c r="BV6" s="39"/>
      <c r="BW6" s="39"/>
      <c r="BX6" s="39">
        <v>47</v>
      </c>
      <c r="BY6" s="39">
        <v>287</v>
      </c>
      <c r="BZ6" s="39">
        <v>8.61</v>
      </c>
      <c r="CA6" s="39">
        <v>14</v>
      </c>
      <c r="CB6" s="39">
        <v>84</v>
      </c>
      <c r="CC6" s="39">
        <v>2.52</v>
      </c>
      <c r="CD6" s="39"/>
      <c r="CE6" s="39"/>
      <c r="CF6" s="39"/>
      <c r="CG6" s="39"/>
      <c r="CH6" s="39"/>
      <c r="CI6" s="39"/>
      <c r="CJ6" s="39">
        <v>10</v>
      </c>
      <c r="CK6" s="39">
        <v>64</v>
      </c>
      <c r="CL6" s="39">
        <v>1.92</v>
      </c>
      <c r="CM6" s="39"/>
      <c r="CN6" s="39"/>
      <c r="CO6" s="39"/>
      <c r="CP6" s="39">
        <f t="shared" ref="CP6:CP18" si="10">BR6+BU6+BX6+CA6+CD6+CJ6+CG6+CM6</f>
        <v>226</v>
      </c>
      <c r="CQ6" s="39">
        <f t="shared" ref="CQ6:CQ18" si="11">BS6+BV6+BY6+CB6+CE6+CK6+CH6+CN6</f>
        <v>1377</v>
      </c>
      <c r="CR6" s="39">
        <f t="shared" ref="CR6:CR18" si="12">BT6+BW6+BZ6+CC6+CF6+CI6+CL6+CO6</f>
        <v>41.31</v>
      </c>
      <c r="CS6" s="39">
        <v>6</v>
      </c>
      <c r="CT6" s="39">
        <v>44</v>
      </c>
      <c r="CU6" s="39">
        <v>1.632</v>
      </c>
      <c r="CV6" s="39">
        <v>1</v>
      </c>
      <c r="CW6" s="39">
        <v>91</v>
      </c>
      <c r="CX6" s="39">
        <v>3.64</v>
      </c>
      <c r="CY6" s="39">
        <f t="shared" ref="CY6:CY18" si="13">CS6+CV6</f>
        <v>7</v>
      </c>
      <c r="CZ6" s="39">
        <f t="shared" ref="CZ6:CZ18" si="14">CT6+CW6</f>
        <v>135</v>
      </c>
      <c r="DA6" s="39">
        <f>CU6+CX6</f>
        <v>5.272</v>
      </c>
      <c r="DB6" s="39">
        <v>48</v>
      </c>
      <c r="DC6" s="39">
        <v>9.05</v>
      </c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>
        <v>2</v>
      </c>
      <c r="DO6" s="39">
        <v>0.2</v>
      </c>
      <c r="DP6" s="39"/>
      <c r="DQ6" s="39"/>
      <c r="DR6" s="39">
        <f t="shared" si="0"/>
        <v>50</v>
      </c>
      <c r="DS6" s="39">
        <f t="shared" ref="DS5:DS18" si="15">DC6+DE6+DG6+DI6+DK6+DM6+DO6+DQ6</f>
        <v>9.25</v>
      </c>
      <c r="DT6" s="39">
        <v>3</v>
      </c>
      <c r="DU6" s="39">
        <v>50</v>
      </c>
      <c r="DV6" s="39">
        <v>0.15</v>
      </c>
      <c r="DW6" s="39"/>
      <c r="DX6" s="39"/>
      <c r="DY6" s="39"/>
      <c r="DZ6" s="39"/>
      <c r="EA6" s="39"/>
      <c r="EB6" s="39"/>
      <c r="EC6" s="39">
        <v>44</v>
      </c>
      <c r="ED6" s="39">
        <v>1280.1</v>
      </c>
      <c r="EE6" s="39">
        <v>3.8403</v>
      </c>
      <c r="EF6" s="39"/>
      <c r="EG6" s="39"/>
      <c r="EH6" s="39"/>
      <c r="EI6" s="39">
        <f t="shared" ref="EI6:EI18" si="16">DT6+DW6+DZ6+EC6+EF6</f>
        <v>47</v>
      </c>
      <c r="EJ6" s="39">
        <f t="shared" ref="EJ6:EJ18" si="17">DU6+DX6+EA6+ED6+EG6</f>
        <v>1330.1</v>
      </c>
      <c r="EK6" s="39">
        <f t="shared" ref="EK6:EK18" si="18">DV6+DY6+EB6+EE6+EH6</f>
        <v>3.9903</v>
      </c>
      <c r="EL6" s="39">
        <v>37</v>
      </c>
      <c r="EM6" s="39">
        <v>404</v>
      </c>
      <c r="EN6" s="39">
        <v>6.06</v>
      </c>
      <c r="EO6" s="39"/>
      <c r="EP6" s="39"/>
      <c r="EQ6" s="39"/>
      <c r="ER6" s="39"/>
      <c r="ES6" s="39"/>
      <c r="ET6" s="39"/>
      <c r="EU6" s="39">
        <f t="shared" ref="EU6:EU18" si="19">EL6+EO6+ER6</f>
        <v>37</v>
      </c>
      <c r="EV6" s="39">
        <f t="shared" ref="EV6:EV18" si="20">EM6+EP6+ES6</f>
        <v>404</v>
      </c>
      <c r="EW6" s="39">
        <f t="shared" ref="EW6:EW18" si="21">EN6+EQ6+ET6</f>
        <v>6.06</v>
      </c>
      <c r="EX6" s="39">
        <v>21</v>
      </c>
      <c r="EY6" s="39">
        <v>377</v>
      </c>
      <c r="EZ6" s="39">
        <v>5.655</v>
      </c>
      <c r="FA6" s="39"/>
      <c r="FB6" s="39"/>
      <c r="FC6" s="39"/>
      <c r="FD6" s="39"/>
      <c r="FE6" s="39"/>
      <c r="FF6" s="39"/>
      <c r="FG6" s="39"/>
      <c r="FH6" s="39"/>
      <c r="FI6" s="39"/>
      <c r="FJ6" s="39">
        <f t="shared" ref="FJ6:FJ18" si="22">EX6+FA6+FD6+FG6</f>
        <v>21</v>
      </c>
      <c r="FK6" s="39">
        <f t="shared" ref="FK6:FK18" si="23">EY6+FB6+FE6+FH6</f>
        <v>377</v>
      </c>
      <c r="FL6" s="39">
        <f t="shared" ref="FL6:FL18" si="24">EZ6+FC6+FF6+FI6</f>
        <v>5.655</v>
      </c>
      <c r="FM6" s="39"/>
      <c r="FN6" s="39"/>
      <c r="FO6" s="39"/>
      <c r="FP6" s="39"/>
      <c r="FQ6" s="39"/>
      <c r="FR6" s="39"/>
      <c r="FS6" s="39">
        <v>216</v>
      </c>
      <c r="FT6" s="39">
        <v>164</v>
      </c>
      <c r="FU6" s="39">
        <v>16.4</v>
      </c>
      <c r="FV6" s="39"/>
      <c r="FW6" s="39"/>
      <c r="FX6" s="39"/>
      <c r="FY6" s="39"/>
      <c r="FZ6" s="39"/>
      <c r="GA6" s="39"/>
      <c r="GB6" s="39"/>
      <c r="GC6" s="39"/>
      <c r="GD6" s="39"/>
      <c r="GE6" s="39">
        <v>13</v>
      </c>
      <c r="GF6" s="39">
        <v>8.2</v>
      </c>
      <c r="GG6" s="39">
        <v>0.82</v>
      </c>
      <c r="GH6" s="39">
        <f t="shared" ref="GH6:GJ6" si="25">FM6+FP6+FS6+FV6+FY6+GB6+GE6</f>
        <v>229</v>
      </c>
      <c r="GI6" s="39">
        <f t="shared" si="25"/>
        <v>172.2</v>
      </c>
      <c r="GJ6" s="39">
        <f t="shared" si="25"/>
        <v>17.22</v>
      </c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>
        <f t="shared" ref="HF6:HH6" si="26">GK6+GN6+GQ6+GT6+GW6+GZ6+HC6</f>
        <v>0</v>
      </c>
      <c r="HG6" s="39">
        <f t="shared" si="26"/>
        <v>0</v>
      </c>
      <c r="HH6" s="39">
        <f t="shared" si="26"/>
        <v>0</v>
      </c>
      <c r="HI6" s="39"/>
      <c r="HJ6" s="39"/>
      <c r="HK6" s="39">
        <v>16</v>
      </c>
      <c r="HL6" s="39">
        <v>0.58725</v>
      </c>
      <c r="HM6" s="39"/>
      <c r="HN6" s="39"/>
      <c r="HO6" s="39">
        <v>2</v>
      </c>
      <c r="HP6" s="39">
        <v>0.0702</v>
      </c>
      <c r="HQ6" s="39">
        <v>2</v>
      </c>
      <c r="HR6" s="39">
        <v>0.1061</v>
      </c>
      <c r="HS6" s="39">
        <f t="shared" ref="HS6:HS18" si="27">HI6+HK6+HM6+HO6+HQ6</f>
        <v>20</v>
      </c>
      <c r="HT6" s="39">
        <v>0.84665</v>
      </c>
      <c r="HU6" s="39"/>
      <c r="HV6" s="39"/>
      <c r="HW6" s="39">
        <v>8</v>
      </c>
      <c r="HX6" s="39">
        <v>1.14375</v>
      </c>
      <c r="HY6" s="39">
        <v>2</v>
      </c>
      <c r="HZ6" s="39">
        <v>0.299</v>
      </c>
      <c r="IA6" s="39"/>
      <c r="IB6" s="39"/>
      <c r="IC6" s="39">
        <v>2</v>
      </c>
      <c r="ID6" s="39">
        <v>0.3093</v>
      </c>
      <c r="IE6" s="39">
        <f t="shared" ref="IE6:IE18" si="28">HU6+HW6+HY6+IA6+IC6</f>
        <v>12</v>
      </c>
      <c r="IF6" s="39">
        <f t="shared" ref="IF6:IF18" si="29">HV6+HX6+HZ6+IB6+ID6</f>
        <v>1.75205</v>
      </c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>
        <v>0</v>
      </c>
      <c r="IZ6" s="39">
        <v>0</v>
      </c>
      <c r="JA6" s="39">
        <v>194</v>
      </c>
      <c r="JB6" s="39">
        <v>3612.2</v>
      </c>
      <c r="JC6" s="39">
        <v>54.183</v>
      </c>
      <c r="JD6" s="39"/>
      <c r="JE6" s="39"/>
      <c r="JF6" s="39"/>
      <c r="JG6" s="39"/>
      <c r="JH6" s="39"/>
      <c r="JI6" s="39"/>
      <c r="JJ6" s="39"/>
      <c r="JK6" s="39"/>
      <c r="JL6" s="39">
        <v>33</v>
      </c>
      <c r="JM6" s="39">
        <v>3.3</v>
      </c>
      <c r="JN6" s="39">
        <f t="shared" ref="JN6:JN18" si="30">JJ6+JL6</f>
        <v>33</v>
      </c>
      <c r="JO6" s="39">
        <f t="shared" ref="JO6:JO18" si="31">JK6+JM6</f>
        <v>3.3</v>
      </c>
    </row>
    <row r="7" s="19" customFormat="1" ht="25" customHeight="1" spans="1:275">
      <c r="A7" s="39">
        <v>3</v>
      </c>
      <c r="B7" s="41" t="s">
        <v>114</v>
      </c>
      <c r="C7" s="39">
        <f t="shared" si="3"/>
        <v>358.54276</v>
      </c>
      <c r="D7" s="39">
        <v>32</v>
      </c>
      <c r="E7" s="39">
        <v>40</v>
      </c>
      <c r="F7" s="39">
        <v>12</v>
      </c>
      <c r="G7" s="39">
        <v>89</v>
      </c>
      <c r="H7" s="39">
        <v>100</v>
      </c>
      <c r="I7" s="39">
        <v>30</v>
      </c>
      <c r="J7" s="39"/>
      <c r="K7" s="39"/>
      <c r="L7" s="39"/>
      <c r="M7" s="39"/>
      <c r="N7" s="39"/>
      <c r="O7" s="39"/>
      <c r="P7" s="39">
        <v>67</v>
      </c>
      <c r="Q7" s="39">
        <v>83</v>
      </c>
      <c r="R7" s="39">
        <v>24.9</v>
      </c>
      <c r="S7" s="39">
        <v>21</v>
      </c>
      <c r="T7" s="39">
        <v>23</v>
      </c>
      <c r="U7" s="39">
        <v>6.9</v>
      </c>
      <c r="V7" s="39"/>
      <c r="W7" s="39"/>
      <c r="X7" s="39"/>
      <c r="Y7" s="39">
        <v>14</v>
      </c>
      <c r="Z7" s="39">
        <v>16</v>
      </c>
      <c r="AA7" s="39">
        <v>4.8</v>
      </c>
      <c r="AB7" s="39"/>
      <c r="AC7" s="39"/>
      <c r="AD7" s="39"/>
      <c r="AE7" s="39">
        <v>38</v>
      </c>
      <c r="AF7" s="39">
        <v>72</v>
      </c>
      <c r="AG7" s="39">
        <v>21.6</v>
      </c>
      <c r="AH7" s="39">
        <f t="shared" si="4"/>
        <v>261</v>
      </c>
      <c r="AI7" s="39">
        <f t="shared" si="5"/>
        <v>334</v>
      </c>
      <c r="AJ7" s="39">
        <f t="shared" si="6"/>
        <v>100.2</v>
      </c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>
        <v>78</v>
      </c>
      <c r="BG7" s="39">
        <v>83</v>
      </c>
      <c r="BH7" s="39">
        <v>32</v>
      </c>
      <c r="BI7" s="39"/>
      <c r="BJ7" s="39"/>
      <c r="BK7" s="39"/>
      <c r="BL7" s="39">
        <v>23</v>
      </c>
      <c r="BM7" s="39">
        <v>127</v>
      </c>
      <c r="BN7" s="39">
        <v>44.918</v>
      </c>
      <c r="BO7" s="39">
        <f t="shared" si="7"/>
        <v>101</v>
      </c>
      <c r="BP7" s="39">
        <f t="shared" si="8"/>
        <v>210</v>
      </c>
      <c r="BQ7" s="39">
        <f t="shared" si="9"/>
        <v>76.918</v>
      </c>
      <c r="BR7" s="39"/>
      <c r="BS7" s="39"/>
      <c r="BT7" s="39"/>
      <c r="BU7" s="39">
        <v>140</v>
      </c>
      <c r="BV7" s="39">
        <v>486</v>
      </c>
      <c r="BW7" s="39">
        <v>14.58</v>
      </c>
      <c r="BX7" s="39">
        <v>13</v>
      </c>
      <c r="BY7" s="39">
        <v>38</v>
      </c>
      <c r="BZ7" s="39">
        <v>1.14</v>
      </c>
      <c r="CA7" s="39">
        <v>21</v>
      </c>
      <c r="CB7" s="39">
        <v>62</v>
      </c>
      <c r="CC7" s="39">
        <v>1.86</v>
      </c>
      <c r="CD7" s="39"/>
      <c r="CE7" s="39"/>
      <c r="CF7" s="39"/>
      <c r="CG7" s="39">
        <v>9</v>
      </c>
      <c r="CH7" s="39">
        <v>64</v>
      </c>
      <c r="CI7" s="39">
        <v>1.92</v>
      </c>
      <c r="CJ7" s="39"/>
      <c r="CK7" s="39"/>
      <c r="CL7" s="39"/>
      <c r="CM7" s="39">
        <v>48</v>
      </c>
      <c r="CN7" s="39">
        <v>295</v>
      </c>
      <c r="CO7" s="39">
        <v>8.85</v>
      </c>
      <c r="CP7" s="39">
        <f t="shared" si="10"/>
        <v>231</v>
      </c>
      <c r="CQ7" s="39">
        <f t="shared" si="11"/>
        <v>945</v>
      </c>
      <c r="CR7" s="39">
        <f t="shared" si="12"/>
        <v>28.35</v>
      </c>
      <c r="CS7" s="39">
        <v>2</v>
      </c>
      <c r="CT7" s="39">
        <v>5</v>
      </c>
      <c r="CU7" s="39">
        <v>0.2</v>
      </c>
      <c r="CV7" s="39"/>
      <c r="CW7" s="39"/>
      <c r="CX7" s="39"/>
      <c r="CY7" s="39">
        <f t="shared" si="13"/>
        <v>2</v>
      </c>
      <c r="CZ7" s="39">
        <f t="shared" si="14"/>
        <v>5</v>
      </c>
      <c r="DA7" s="39">
        <f t="shared" ref="DA6:DA18" si="32">CU7+CX7</f>
        <v>0.2</v>
      </c>
      <c r="DB7" s="39">
        <v>64</v>
      </c>
      <c r="DC7" s="39">
        <v>10.45</v>
      </c>
      <c r="DD7" s="39">
        <v>10</v>
      </c>
      <c r="DE7" s="39">
        <v>1.7</v>
      </c>
      <c r="DF7" s="39"/>
      <c r="DG7" s="39"/>
      <c r="DH7" s="39"/>
      <c r="DI7" s="39"/>
      <c r="DJ7" s="39"/>
      <c r="DK7" s="39"/>
      <c r="DL7" s="39"/>
      <c r="DM7" s="39"/>
      <c r="DN7" s="39">
        <v>1</v>
      </c>
      <c r="DO7" s="39">
        <v>0.2</v>
      </c>
      <c r="DP7" s="39"/>
      <c r="DQ7" s="39"/>
      <c r="DR7" s="39">
        <f t="shared" si="0"/>
        <v>75</v>
      </c>
      <c r="DS7" s="39">
        <f t="shared" si="15"/>
        <v>12.35</v>
      </c>
      <c r="DT7" s="39"/>
      <c r="DU7" s="39"/>
      <c r="DV7" s="39"/>
      <c r="DW7" s="39">
        <v>39</v>
      </c>
      <c r="DX7" s="39">
        <v>299.57</v>
      </c>
      <c r="DY7" s="39">
        <v>0.89871</v>
      </c>
      <c r="DZ7" s="39"/>
      <c r="EA7" s="39"/>
      <c r="EB7" s="39"/>
      <c r="EC7" s="39">
        <v>67</v>
      </c>
      <c r="ED7" s="39">
        <v>1755.5</v>
      </c>
      <c r="EE7" s="39">
        <v>5.2665</v>
      </c>
      <c r="EF7" s="39"/>
      <c r="EG7" s="39"/>
      <c r="EH7" s="39"/>
      <c r="EI7" s="39">
        <f t="shared" si="16"/>
        <v>106</v>
      </c>
      <c r="EJ7" s="39">
        <f t="shared" si="17"/>
        <v>2055.07</v>
      </c>
      <c r="EK7" s="39">
        <f t="shared" si="18"/>
        <v>6.16521</v>
      </c>
      <c r="EL7" s="39"/>
      <c r="EM7" s="39"/>
      <c r="EN7" s="39"/>
      <c r="EO7" s="39">
        <v>50</v>
      </c>
      <c r="EP7" s="39">
        <v>412.6</v>
      </c>
      <c r="EQ7" s="39">
        <v>6.189</v>
      </c>
      <c r="ER7" s="39"/>
      <c r="ES7" s="39"/>
      <c r="ET7" s="39"/>
      <c r="EU7" s="39">
        <f t="shared" si="19"/>
        <v>50</v>
      </c>
      <c r="EV7" s="39">
        <f t="shared" si="20"/>
        <v>412.6</v>
      </c>
      <c r="EW7" s="39">
        <f t="shared" si="21"/>
        <v>6.189</v>
      </c>
      <c r="EX7" s="39"/>
      <c r="EY7" s="39"/>
      <c r="EZ7" s="39"/>
      <c r="FA7" s="39">
        <v>67</v>
      </c>
      <c r="FB7" s="39">
        <v>534.67</v>
      </c>
      <c r="FC7" s="39">
        <v>8.02005</v>
      </c>
      <c r="FD7" s="39"/>
      <c r="FE7" s="39"/>
      <c r="FF7" s="39"/>
      <c r="FG7" s="39"/>
      <c r="FH7" s="39"/>
      <c r="FI7" s="39"/>
      <c r="FJ7" s="39">
        <f t="shared" si="22"/>
        <v>67</v>
      </c>
      <c r="FK7" s="39">
        <f t="shared" si="23"/>
        <v>534.67</v>
      </c>
      <c r="FL7" s="39">
        <f t="shared" si="24"/>
        <v>8.02005</v>
      </c>
      <c r="FM7" s="39"/>
      <c r="FN7" s="39"/>
      <c r="FO7" s="39"/>
      <c r="FP7" s="39"/>
      <c r="FQ7" s="39"/>
      <c r="FR7" s="39"/>
      <c r="FS7" s="39">
        <v>162</v>
      </c>
      <c r="FT7" s="39">
        <v>115.27</v>
      </c>
      <c r="FU7" s="39">
        <v>11.527</v>
      </c>
      <c r="FV7" s="39"/>
      <c r="FW7" s="39"/>
      <c r="FX7" s="39"/>
      <c r="FY7" s="39"/>
      <c r="FZ7" s="39"/>
      <c r="GA7" s="39"/>
      <c r="GB7" s="39"/>
      <c r="GC7" s="39"/>
      <c r="GD7" s="39"/>
      <c r="GE7" s="39">
        <v>58</v>
      </c>
      <c r="GF7" s="39">
        <v>30.6</v>
      </c>
      <c r="GG7" s="39">
        <v>3.06</v>
      </c>
      <c r="GH7" s="39">
        <f t="shared" ref="GH7:GJ7" si="33">FM7+FP7+FS7+FV7+FY7+GB7+GE7</f>
        <v>220</v>
      </c>
      <c r="GI7" s="39">
        <f t="shared" si="33"/>
        <v>145.87</v>
      </c>
      <c r="GJ7" s="39">
        <f t="shared" si="33"/>
        <v>14.587</v>
      </c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>
        <f t="shared" ref="HF7:HH7" si="34">GK7+GN7+GQ7+GT7+GW7+GZ7+HC7</f>
        <v>0</v>
      </c>
      <c r="HG7" s="39">
        <f t="shared" si="34"/>
        <v>0</v>
      </c>
      <c r="HH7" s="39">
        <f t="shared" si="34"/>
        <v>0</v>
      </c>
      <c r="HI7" s="39"/>
      <c r="HJ7" s="39"/>
      <c r="HK7" s="39">
        <v>2</v>
      </c>
      <c r="HL7" s="39">
        <v>0.091</v>
      </c>
      <c r="HM7" s="39">
        <v>1</v>
      </c>
      <c r="HN7" s="39">
        <v>0.0256</v>
      </c>
      <c r="HO7" s="39"/>
      <c r="HP7" s="39"/>
      <c r="HQ7" s="39">
        <v>1</v>
      </c>
      <c r="HR7" s="39">
        <v>0.0308</v>
      </c>
      <c r="HS7" s="39">
        <v>10</v>
      </c>
      <c r="HT7" s="39">
        <v>0.3727</v>
      </c>
      <c r="HU7" s="39"/>
      <c r="HV7" s="39"/>
      <c r="HW7" s="39">
        <v>8</v>
      </c>
      <c r="HX7" s="39">
        <v>0.8511</v>
      </c>
      <c r="HY7" s="39">
        <v>7</v>
      </c>
      <c r="HZ7" s="39">
        <v>1.1011</v>
      </c>
      <c r="IA7" s="39"/>
      <c r="IB7" s="39"/>
      <c r="IC7" s="39">
        <v>7</v>
      </c>
      <c r="ID7" s="39">
        <v>1.0876</v>
      </c>
      <c r="IE7" s="39">
        <f t="shared" si="28"/>
        <v>22</v>
      </c>
      <c r="IF7" s="39">
        <f t="shared" si="29"/>
        <v>3.0398</v>
      </c>
      <c r="IG7" s="39">
        <v>70</v>
      </c>
      <c r="IH7" s="39">
        <v>7</v>
      </c>
      <c r="II7" s="39">
        <v>70</v>
      </c>
      <c r="IJ7" s="39">
        <v>7</v>
      </c>
      <c r="IK7" s="39">
        <v>70</v>
      </c>
      <c r="IL7" s="39">
        <v>7</v>
      </c>
      <c r="IM7" s="39">
        <v>70</v>
      </c>
      <c r="IN7" s="39">
        <v>7</v>
      </c>
      <c r="IO7" s="39">
        <v>69</v>
      </c>
      <c r="IP7" s="39">
        <v>6.9</v>
      </c>
      <c r="IQ7" s="39">
        <v>70</v>
      </c>
      <c r="IR7" s="39">
        <v>7</v>
      </c>
      <c r="IS7" s="39">
        <v>70</v>
      </c>
      <c r="IT7" s="39">
        <v>7</v>
      </c>
      <c r="IU7" s="39">
        <v>70</v>
      </c>
      <c r="IV7" s="39">
        <v>7</v>
      </c>
      <c r="IW7" s="39">
        <v>69</v>
      </c>
      <c r="IX7" s="39">
        <v>6.9</v>
      </c>
      <c r="IY7" s="39">
        <v>70</v>
      </c>
      <c r="IZ7" s="39">
        <v>69.7</v>
      </c>
      <c r="JA7" s="39">
        <v>112</v>
      </c>
      <c r="JB7" s="39">
        <v>2163.4</v>
      </c>
      <c r="JC7" s="39">
        <v>32.451</v>
      </c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>
        <f t="shared" si="30"/>
        <v>0</v>
      </c>
      <c r="JO7" s="39">
        <f t="shared" si="31"/>
        <v>0</v>
      </c>
    </row>
    <row r="8" s="19" customFormat="1" ht="25" customHeight="1" spans="1:275">
      <c r="A8" s="39">
        <v>4</v>
      </c>
      <c r="B8" s="41" t="s">
        <v>115</v>
      </c>
      <c r="C8" s="39">
        <f t="shared" si="3"/>
        <v>331.3327</v>
      </c>
      <c r="D8" s="39">
        <v>47</v>
      </c>
      <c r="E8" s="39">
        <v>71</v>
      </c>
      <c r="F8" s="39">
        <v>21.3</v>
      </c>
      <c r="G8" s="39">
        <v>85</v>
      </c>
      <c r="H8" s="39">
        <v>119</v>
      </c>
      <c r="I8" s="39">
        <v>35.7</v>
      </c>
      <c r="J8" s="39">
        <v>50</v>
      </c>
      <c r="K8" s="39">
        <v>66</v>
      </c>
      <c r="L8" s="39">
        <v>19.8</v>
      </c>
      <c r="M8" s="39">
        <v>60</v>
      </c>
      <c r="N8" s="39">
        <v>98</v>
      </c>
      <c r="O8" s="39">
        <v>29.4</v>
      </c>
      <c r="P8" s="39">
        <v>55</v>
      </c>
      <c r="Q8" s="39">
        <v>89</v>
      </c>
      <c r="R8" s="39">
        <v>26.7</v>
      </c>
      <c r="S8" s="39"/>
      <c r="T8" s="39"/>
      <c r="U8" s="39"/>
      <c r="V8" s="39">
        <v>32</v>
      </c>
      <c r="W8" s="39">
        <v>44</v>
      </c>
      <c r="X8" s="39">
        <v>13.2</v>
      </c>
      <c r="Y8" s="39">
        <v>55</v>
      </c>
      <c r="Z8" s="39">
        <v>81</v>
      </c>
      <c r="AA8" s="39">
        <v>24.3</v>
      </c>
      <c r="AB8" s="39"/>
      <c r="AC8" s="39"/>
      <c r="AD8" s="39"/>
      <c r="AE8" s="39"/>
      <c r="AF8" s="39"/>
      <c r="AG8" s="39"/>
      <c r="AH8" s="39">
        <f t="shared" si="4"/>
        <v>384</v>
      </c>
      <c r="AI8" s="39">
        <f t="shared" si="5"/>
        <v>568</v>
      </c>
      <c r="AJ8" s="39">
        <f t="shared" si="6"/>
        <v>170.4</v>
      </c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>
        <f t="shared" si="7"/>
        <v>0</v>
      </c>
      <c r="BP8" s="39">
        <f t="shared" si="8"/>
        <v>0</v>
      </c>
      <c r="BQ8" s="39">
        <f t="shared" si="9"/>
        <v>0</v>
      </c>
      <c r="BR8" s="39">
        <v>95</v>
      </c>
      <c r="BS8" s="39">
        <v>395</v>
      </c>
      <c r="BT8" s="39">
        <v>11.85</v>
      </c>
      <c r="BU8" s="39"/>
      <c r="BV8" s="39"/>
      <c r="BW8" s="39"/>
      <c r="BX8" s="39">
        <v>27</v>
      </c>
      <c r="BY8" s="39">
        <v>173</v>
      </c>
      <c r="BZ8" s="39">
        <v>5.19</v>
      </c>
      <c r="CA8" s="39"/>
      <c r="CB8" s="39"/>
      <c r="CC8" s="39"/>
      <c r="CD8" s="39">
        <v>34</v>
      </c>
      <c r="CE8" s="39">
        <v>225</v>
      </c>
      <c r="CF8" s="39">
        <v>6.75</v>
      </c>
      <c r="CG8" s="39">
        <v>25</v>
      </c>
      <c r="CH8" s="39">
        <v>133</v>
      </c>
      <c r="CI8" s="39">
        <v>3.99</v>
      </c>
      <c r="CJ8" s="39">
        <v>4</v>
      </c>
      <c r="CK8" s="39">
        <v>51</v>
      </c>
      <c r="CL8" s="39">
        <v>1.53</v>
      </c>
      <c r="CM8" s="39"/>
      <c r="CN8" s="39"/>
      <c r="CO8" s="39"/>
      <c r="CP8" s="39">
        <f t="shared" si="10"/>
        <v>185</v>
      </c>
      <c r="CQ8" s="39">
        <f t="shared" si="11"/>
        <v>977</v>
      </c>
      <c r="CR8" s="39">
        <f t="shared" si="12"/>
        <v>29.31</v>
      </c>
      <c r="CS8" s="39"/>
      <c r="CT8" s="39"/>
      <c r="CU8" s="39"/>
      <c r="CV8" s="39"/>
      <c r="CW8" s="39"/>
      <c r="CX8" s="39"/>
      <c r="CY8" s="39">
        <f t="shared" si="13"/>
        <v>0</v>
      </c>
      <c r="CZ8" s="39">
        <f t="shared" si="14"/>
        <v>0</v>
      </c>
      <c r="DA8" s="39">
        <f t="shared" si="32"/>
        <v>0</v>
      </c>
      <c r="DB8" s="39"/>
      <c r="DC8" s="39"/>
      <c r="DD8" s="39">
        <v>77</v>
      </c>
      <c r="DE8" s="39">
        <v>15.7</v>
      </c>
      <c r="DF8" s="39"/>
      <c r="DG8" s="39"/>
      <c r="DH8" s="39"/>
      <c r="DI8" s="39"/>
      <c r="DJ8" s="39"/>
      <c r="DK8" s="39"/>
      <c r="DL8" s="39"/>
      <c r="DM8" s="39"/>
      <c r="DN8" s="39">
        <v>13</v>
      </c>
      <c r="DO8" s="39">
        <v>2.55</v>
      </c>
      <c r="DP8" s="39"/>
      <c r="DQ8" s="39"/>
      <c r="DR8" s="39">
        <f t="shared" si="0"/>
        <v>90</v>
      </c>
      <c r="DS8" s="39">
        <f t="shared" si="15"/>
        <v>18.25</v>
      </c>
      <c r="DT8" s="39"/>
      <c r="DU8" s="39"/>
      <c r="DV8" s="39"/>
      <c r="DW8" s="39">
        <v>107</v>
      </c>
      <c r="DX8" s="39">
        <v>1075.7</v>
      </c>
      <c r="DY8" s="39">
        <v>3.2271</v>
      </c>
      <c r="DZ8" s="39"/>
      <c r="EA8" s="39"/>
      <c r="EB8" s="39"/>
      <c r="EC8" s="39">
        <v>17</v>
      </c>
      <c r="ED8" s="39">
        <v>111</v>
      </c>
      <c r="EE8" s="39">
        <v>0.333</v>
      </c>
      <c r="EF8" s="39">
        <v>51</v>
      </c>
      <c r="EG8" s="39">
        <v>515.5</v>
      </c>
      <c r="EH8" s="39">
        <v>1.5465</v>
      </c>
      <c r="EI8" s="39">
        <f t="shared" si="16"/>
        <v>175</v>
      </c>
      <c r="EJ8" s="39">
        <f t="shared" si="17"/>
        <v>1702.2</v>
      </c>
      <c r="EK8" s="39">
        <f t="shared" si="18"/>
        <v>5.1066</v>
      </c>
      <c r="EL8" s="39"/>
      <c r="EM8" s="39"/>
      <c r="EN8" s="39"/>
      <c r="EO8" s="39">
        <v>129</v>
      </c>
      <c r="EP8" s="39">
        <v>1011</v>
      </c>
      <c r="EQ8" s="39">
        <v>15.165</v>
      </c>
      <c r="ER8" s="39">
        <v>18</v>
      </c>
      <c r="ES8" s="39">
        <v>302.3</v>
      </c>
      <c r="ET8" s="39">
        <v>4.5345</v>
      </c>
      <c r="EU8" s="39">
        <f t="shared" si="19"/>
        <v>147</v>
      </c>
      <c r="EV8" s="39">
        <f t="shared" si="20"/>
        <v>1313.3</v>
      </c>
      <c r="EW8" s="39">
        <f t="shared" si="21"/>
        <v>19.6995</v>
      </c>
      <c r="EX8" s="39"/>
      <c r="EY8" s="39"/>
      <c r="EZ8" s="39"/>
      <c r="FA8" s="39">
        <v>180</v>
      </c>
      <c r="FB8" s="39">
        <v>1994.8</v>
      </c>
      <c r="FC8" s="39">
        <v>29.922</v>
      </c>
      <c r="FD8" s="39"/>
      <c r="FE8" s="39"/>
      <c r="FF8" s="39"/>
      <c r="FG8" s="39">
        <v>55</v>
      </c>
      <c r="FH8" s="39">
        <v>569.5</v>
      </c>
      <c r="FI8" s="39">
        <v>8.5425</v>
      </c>
      <c r="FJ8" s="39">
        <f t="shared" si="22"/>
        <v>235</v>
      </c>
      <c r="FK8" s="39">
        <f t="shared" si="23"/>
        <v>2564.3</v>
      </c>
      <c r="FL8" s="39">
        <f t="shared" si="24"/>
        <v>38.4645</v>
      </c>
      <c r="FM8" s="39"/>
      <c r="FN8" s="39"/>
      <c r="FO8" s="39"/>
      <c r="FP8" s="39"/>
      <c r="FQ8" s="39"/>
      <c r="FR8" s="39"/>
      <c r="FS8" s="39">
        <v>161</v>
      </c>
      <c r="FT8" s="39">
        <v>82.67</v>
      </c>
      <c r="FU8" s="39">
        <v>8.267</v>
      </c>
      <c r="FV8" s="39"/>
      <c r="FW8" s="39"/>
      <c r="FX8" s="39"/>
      <c r="FY8" s="39"/>
      <c r="FZ8" s="39"/>
      <c r="GA8" s="39"/>
      <c r="GB8" s="39"/>
      <c r="GC8" s="39"/>
      <c r="GD8" s="39"/>
      <c r="GE8" s="39">
        <v>27</v>
      </c>
      <c r="GF8" s="39">
        <v>13.21</v>
      </c>
      <c r="GG8" s="39">
        <v>1.321</v>
      </c>
      <c r="GH8" s="39">
        <f t="shared" ref="GH8:GJ8" si="35">FM8+FP8+FS8+FV8+FY8+GB8+GE8</f>
        <v>188</v>
      </c>
      <c r="GI8" s="39">
        <f t="shared" si="35"/>
        <v>95.88</v>
      </c>
      <c r="GJ8" s="39">
        <f t="shared" si="35"/>
        <v>9.588</v>
      </c>
      <c r="GK8" s="39"/>
      <c r="GL8" s="39"/>
      <c r="GM8" s="39"/>
      <c r="GN8" s="39">
        <v>149</v>
      </c>
      <c r="GO8" s="39">
        <v>2825</v>
      </c>
      <c r="GP8" s="39">
        <v>28.25</v>
      </c>
      <c r="GQ8" s="39">
        <v>67</v>
      </c>
      <c r="GR8" s="39">
        <v>576</v>
      </c>
      <c r="GS8" s="39">
        <v>5.76</v>
      </c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>
        <f t="shared" ref="HF8:HH8" si="36">GK8+GN8+GQ8+GT8+GW8+GZ8+HC8</f>
        <v>216</v>
      </c>
      <c r="HG8" s="39">
        <f t="shared" si="36"/>
        <v>3401</v>
      </c>
      <c r="HH8" s="39">
        <f t="shared" si="36"/>
        <v>34.01</v>
      </c>
      <c r="HI8" s="39"/>
      <c r="HJ8" s="39"/>
      <c r="HK8" s="39">
        <v>3</v>
      </c>
      <c r="HL8" s="39">
        <v>0.2892</v>
      </c>
      <c r="HM8" s="39">
        <v>10</v>
      </c>
      <c r="HN8" s="39">
        <v>0.2634</v>
      </c>
      <c r="HO8" s="39">
        <v>5</v>
      </c>
      <c r="HP8" s="39">
        <v>0.1934</v>
      </c>
      <c r="HQ8" s="39">
        <v>1</v>
      </c>
      <c r="HR8" s="39">
        <v>0.0702</v>
      </c>
      <c r="HS8" s="39">
        <v>20</v>
      </c>
      <c r="HT8" s="39">
        <v>0.8832</v>
      </c>
      <c r="HU8" s="39"/>
      <c r="HV8" s="39"/>
      <c r="HW8" s="39">
        <v>9</v>
      </c>
      <c r="HX8" s="39">
        <v>1.4256</v>
      </c>
      <c r="HY8" s="39">
        <v>1</v>
      </c>
      <c r="HZ8" s="39">
        <v>0.1798</v>
      </c>
      <c r="IA8" s="39"/>
      <c r="IB8" s="39"/>
      <c r="IC8" s="39"/>
      <c r="ID8" s="39"/>
      <c r="IE8" s="39">
        <f t="shared" si="28"/>
        <v>10</v>
      </c>
      <c r="IF8" s="39">
        <f t="shared" si="29"/>
        <v>1.6054</v>
      </c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>
        <v>0</v>
      </c>
      <c r="IZ8" s="39">
        <v>0</v>
      </c>
      <c r="JA8" s="39">
        <v>41</v>
      </c>
      <c r="JB8" s="39">
        <v>267.7</v>
      </c>
      <c r="JC8" s="39">
        <v>4.0155</v>
      </c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>
        <f t="shared" si="30"/>
        <v>0</v>
      </c>
      <c r="JO8" s="39">
        <f t="shared" si="31"/>
        <v>0</v>
      </c>
    </row>
    <row r="9" s="19" customFormat="1" ht="25" customHeight="1" spans="1:275">
      <c r="A9" s="39">
        <v>5</v>
      </c>
      <c r="B9" s="41" t="s">
        <v>116</v>
      </c>
      <c r="C9" s="39">
        <f t="shared" si="3"/>
        <v>314.45538</v>
      </c>
      <c r="D9" s="39">
        <v>42</v>
      </c>
      <c r="E9" s="39">
        <v>80</v>
      </c>
      <c r="F9" s="39">
        <v>24</v>
      </c>
      <c r="G9" s="39">
        <v>77</v>
      </c>
      <c r="H9" s="39">
        <v>123</v>
      </c>
      <c r="I9" s="39">
        <v>36.9</v>
      </c>
      <c r="J9" s="39">
        <v>25</v>
      </c>
      <c r="K9" s="39">
        <v>50</v>
      </c>
      <c r="L9" s="39">
        <v>15</v>
      </c>
      <c r="M9" s="39">
        <v>38</v>
      </c>
      <c r="N9" s="39">
        <v>77</v>
      </c>
      <c r="O9" s="39">
        <v>23.1</v>
      </c>
      <c r="P9" s="39">
        <v>56</v>
      </c>
      <c r="Q9" s="39">
        <v>124</v>
      </c>
      <c r="R9" s="39">
        <v>37.2</v>
      </c>
      <c r="S9" s="39">
        <v>30</v>
      </c>
      <c r="T9" s="39">
        <v>74</v>
      </c>
      <c r="U9" s="39">
        <v>22.2</v>
      </c>
      <c r="V9" s="39">
        <v>25</v>
      </c>
      <c r="W9" s="39">
        <v>65</v>
      </c>
      <c r="X9" s="39">
        <v>19.5</v>
      </c>
      <c r="Y9" s="39"/>
      <c r="Z9" s="39"/>
      <c r="AA9" s="39"/>
      <c r="AB9" s="39"/>
      <c r="AC9" s="39"/>
      <c r="AD9" s="39"/>
      <c r="AE9" s="39"/>
      <c r="AF9" s="39"/>
      <c r="AG9" s="39"/>
      <c r="AH9" s="39">
        <f t="shared" si="4"/>
        <v>293</v>
      </c>
      <c r="AI9" s="39">
        <f t="shared" si="5"/>
        <v>593</v>
      </c>
      <c r="AJ9" s="39">
        <f t="shared" si="6"/>
        <v>177.9</v>
      </c>
      <c r="AK9" s="39"/>
      <c r="AL9" s="39"/>
      <c r="AM9" s="39"/>
      <c r="AN9" s="39"/>
      <c r="AO9" s="39"/>
      <c r="AP9" s="39"/>
      <c r="AQ9" s="39">
        <v>7</v>
      </c>
      <c r="AR9" s="39">
        <v>14</v>
      </c>
      <c r="AS9" s="39">
        <v>4.134</v>
      </c>
      <c r="AT9" s="39">
        <v>3</v>
      </c>
      <c r="AU9" s="39">
        <v>3</v>
      </c>
      <c r="AV9" s="39">
        <v>0.934</v>
      </c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>
        <v>21</v>
      </c>
      <c r="BJ9" s="39">
        <v>123</v>
      </c>
      <c r="BK9" s="39">
        <v>45.54928</v>
      </c>
      <c r="BL9" s="39"/>
      <c r="BM9" s="39"/>
      <c r="BN9" s="39"/>
      <c r="BO9" s="39">
        <f t="shared" si="7"/>
        <v>31</v>
      </c>
      <c r="BP9" s="39">
        <f t="shared" si="8"/>
        <v>140</v>
      </c>
      <c r="BQ9" s="39">
        <f t="shared" si="9"/>
        <v>50.61728</v>
      </c>
      <c r="BR9" s="39">
        <v>48</v>
      </c>
      <c r="BS9" s="39">
        <v>578</v>
      </c>
      <c r="BT9" s="39">
        <v>17.34</v>
      </c>
      <c r="BU9" s="39">
        <v>28</v>
      </c>
      <c r="BV9" s="39">
        <v>276</v>
      </c>
      <c r="BW9" s="39">
        <v>8.28</v>
      </c>
      <c r="BX9" s="39">
        <v>30</v>
      </c>
      <c r="BY9" s="39">
        <v>512</v>
      </c>
      <c r="BZ9" s="39">
        <v>15.36</v>
      </c>
      <c r="CA9" s="39">
        <v>11</v>
      </c>
      <c r="CB9" s="39">
        <v>61</v>
      </c>
      <c r="CC9" s="39">
        <v>1.83</v>
      </c>
      <c r="CD9" s="39">
        <v>18</v>
      </c>
      <c r="CE9" s="39">
        <v>303</v>
      </c>
      <c r="CF9" s="39">
        <v>9.09</v>
      </c>
      <c r="CG9" s="39"/>
      <c r="CH9" s="39"/>
      <c r="CI9" s="39"/>
      <c r="CJ9" s="39">
        <v>36</v>
      </c>
      <c r="CK9" s="39">
        <v>424</v>
      </c>
      <c r="CL9" s="39">
        <v>12.72</v>
      </c>
      <c r="CM9" s="39"/>
      <c r="CN9" s="39"/>
      <c r="CO9" s="39"/>
      <c r="CP9" s="39">
        <f t="shared" si="10"/>
        <v>171</v>
      </c>
      <c r="CQ9" s="39">
        <f t="shared" si="11"/>
        <v>2154</v>
      </c>
      <c r="CR9" s="39">
        <f t="shared" si="12"/>
        <v>64.62</v>
      </c>
      <c r="CS9" s="39"/>
      <c r="CT9" s="39"/>
      <c r="CU9" s="39"/>
      <c r="CV9" s="39"/>
      <c r="CW9" s="39"/>
      <c r="CX9" s="39"/>
      <c r="CY9" s="39">
        <f t="shared" si="13"/>
        <v>0</v>
      </c>
      <c r="CZ9" s="39">
        <f t="shared" si="14"/>
        <v>0</v>
      </c>
      <c r="DA9" s="39">
        <f t="shared" si="32"/>
        <v>0</v>
      </c>
      <c r="DB9" s="39">
        <v>34</v>
      </c>
      <c r="DC9" s="39">
        <v>5.9</v>
      </c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>
        <v>13</v>
      </c>
      <c r="DO9" s="39">
        <v>2.3</v>
      </c>
      <c r="DP9" s="39"/>
      <c r="DQ9" s="39"/>
      <c r="DR9" s="39">
        <f t="shared" si="0"/>
        <v>47</v>
      </c>
      <c r="DS9" s="39">
        <f t="shared" si="15"/>
        <v>8.2</v>
      </c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>
        <f t="shared" si="16"/>
        <v>0</v>
      </c>
      <c r="EJ9" s="39">
        <f t="shared" si="17"/>
        <v>0</v>
      </c>
      <c r="EK9" s="39">
        <f t="shared" si="18"/>
        <v>0</v>
      </c>
      <c r="EL9" s="39"/>
      <c r="EM9" s="39"/>
      <c r="EN9" s="39"/>
      <c r="EO9" s="39"/>
      <c r="EP9" s="39"/>
      <c r="EQ9" s="39"/>
      <c r="ER9" s="39"/>
      <c r="ES9" s="39"/>
      <c r="ET9" s="39"/>
      <c r="EU9" s="39">
        <f t="shared" si="19"/>
        <v>0</v>
      </c>
      <c r="EV9" s="39">
        <f t="shared" si="20"/>
        <v>0</v>
      </c>
      <c r="EW9" s="39">
        <f t="shared" si="21"/>
        <v>0</v>
      </c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>
        <f t="shared" si="22"/>
        <v>0</v>
      </c>
      <c r="FK9" s="39">
        <f t="shared" si="23"/>
        <v>0</v>
      </c>
      <c r="FL9" s="39">
        <f t="shared" si="24"/>
        <v>0</v>
      </c>
      <c r="FM9" s="39"/>
      <c r="FN9" s="39"/>
      <c r="FO9" s="39"/>
      <c r="FP9" s="39"/>
      <c r="FQ9" s="39"/>
      <c r="FR9" s="39"/>
      <c r="FS9" s="39">
        <v>143</v>
      </c>
      <c r="FT9" s="39">
        <v>115.336</v>
      </c>
      <c r="FU9" s="39">
        <v>11.5336</v>
      </c>
      <c r="FV9" s="39"/>
      <c r="FW9" s="39"/>
      <c r="FX9" s="39"/>
      <c r="FY9" s="39"/>
      <c r="FZ9" s="39"/>
      <c r="GA9" s="39"/>
      <c r="GB9" s="39"/>
      <c r="GC9" s="39"/>
      <c r="GD9" s="39"/>
      <c r="GE9" s="39">
        <v>17</v>
      </c>
      <c r="GF9" s="39">
        <v>10.18</v>
      </c>
      <c r="GG9" s="39">
        <v>1.018</v>
      </c>
      <c r="GH9" s="39">
        <f t="shared" ref="GH9:GJ9" si="37">FM9+FP9+FS9+FV9+FY9+GB9+GE9</f>
        <v>160</v>
      </c>
      <c r="GI9" s="39">
        <f t="shared" si="37"/>
        <v>125.516</v>
      </c>
      <c r="GJ9" s="39">
        <f t="shared" si="37"/>
        <v>12.5516</v>
      </c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>
        <f t="shared" ref="HF9:HH9" si="38">GK9+GN9+GQ9+GT9+GW9+GZ9+HC9</f>
        <v>0</v>
      </c>
      <c r="HG9" s="39">
        <f t="shared" si="38"/>
        <v>0</v>
      </c>
      <c r="HH9" s="39">
        <f t="shared" si="38"/>
        <v>0</v>
      </c>
      <c r="HI9" s="39"/>
      <c r="HJ9" s="39"/>
      <c r="HK9" s="39">
        <v>7</v>
      </c>
      <c r="HL9" s="39">
        <v>0.208</v>
      </c>
      <c r="HM9" s="39"/>
      <c r="HN9" s="39"/>
      <c r="HO9" s="39"/>
      <c r="HP9" s="39"/>
      <c r="HQ9" s="39">
        <v>5</v>
      </c>
      <c r="HR9" s="39">
        <v>0.2027</v>
      </c>
      <c r="HS9" s="39">
        <f t="shared" si="27"/>
        <v>12</v>
      </c>
      <c r="HT9" s="39">
        <f t="shared" ref="HT6:HT18" si="39">HJ9+HL9+HN9+HP9+HR9</f>
        <v>0.4107</v>
      </c>
      <c r="HU9" s="39"/>
      <c r="HV9" s="39"/>
      <c r="HW9" s="39">
        <v>1</v>
      </c>
      <c r="HX9" s="39">
        <v>0.1558</v>
      </c>
      <c r="HY9" s="39"/>
      <c r="HZ9" s="39"/>
      <c r="IA9" s="39"/>
      <c r="IB9" s="39"/>
      <c r="IC9" s="39"/>
      <c r="ID9" s="39"/>
      <c r="IE9" s="39">
        <f t="shared" si="28"/>
        <v>1</v>
      </c>
      <c r="IF9" s="39">
        <f t="shared" si="29"/>
        <v>0.1558</v>
      </c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>
        <v>0</v>
      </c>
      <c r="IZ9" s="39">
        <v>0</v>
      </c>
      <c r="JA9" s="39">
        <v>0</v>
      </c>
      <c r="JB9" s="39">
        <v>0</v>
      </c>
      <c r="JC9" s="39">
        <v>0</v>
      </c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>
        <f t="shared" si="30"/>
        <v>0</v>
      </c>
      <c r="JO9" s="39">
        <f t="shared" si="31"/>
        <v>0</v>
      </c>
    </row>
    <row r="10" s="19" customFormat="1" ht="25" customHeight="1" spans="1:275">
      <c r="A10" s="39">
        <v>6</v>
      </c>
      <c r="B10" s="41" t="s">
        <v>117</v>
      </c>
      <c r="C10" s="39">
        <f t="shared" si="3"/>
        <v>86.3108</v>
      </c>
      <c r="D10" s="39">
        <v>3</v>
      </c>
      <c r="E10" s="39">
        <v>3</v>
      </c>
      <c r="F10" s="39">
        <v>0.9</v>
      </c>
      <c r="G10" s="39">
        <v>4</v>
      </c>
      <c r="H10" s="39">
        <v>5</v>
      </c>
      <c r="I10" s="39">
        <v>1.5</v>
      </c>
      <c r="J10" s="39"/>
      <c r="K10" s="39"/>
      <c r="L10" s="39"/>
      <c r="M10" s="39">
        <v>30</v>
      </c>
      <c r="N10" s="39">
        <v>111</v>
      </c>
      <c r="O10" s="39">
        <v>33.3</v>
      </c>
      <c r="P10" s="39"/>
      <c r="Q10" s="39"/>
      <c r="R10" s="39"/>
      <c r="S10" s="39">
        <v>9</v>
      </c>
      <c r="T10" s="39">
        <v>38</v>
      </c>
      <c r="U10" s="39">
        <v>11.4</v>
      </c>
      <c r="V10" s="39"/>
      <c r="W10" s="39"/>
      <c r="X10" s="39"/>
      <c r="Y10" s="39">
        <v>25</v>
      </c>
      <c r="Z10" s="39">
        <v>105</v>
      </c>
      <c r="AA10" s="39">
        <v>31.5</v>
      </c>
      <c r="AB10" s="39"/>
      <c r="AC10" s="39"/>
      <c r="AD10" s="39"/>
      <c r="AE10" s="39"/>
      <c r="AF10" s="39"/>
      <c r="AG10" s="39"/>
      <c r="AH10" s="39">
        <f t="shared" si="4"/>
        <v>71</v>
      </c>
      <c r="AI10" s="39">
        <f t="shared" si="5"/>
        <v>262</v>
      </c>
      <c r="AJ10" s="39">
        <f t="shared" si="6"/>
        <v>78.6</v>
      </c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>
        <f t="shared" si="7"/>
        <v>0</v>
      </c>
      <c r="BP10" s="39">
        <f t="shared" si="8"/>
        <v>0</v>
      </c>
      <c r="BQ10" s="39">
        <f t="shared" si="9"/>
        <v>0</v>
      </c>
      <c r="BR10" s="39"/>
      <c r="BS10" s="39"/>
      <c r="BT10" s="39"/>
      <c r="BU10" s="39"/>
      <c r="BV10" s="39"/>
      <c r="BW10" s="39"/>
      <c r="BX10" s="39">
        <v>14</v>
      </c>
      <c r="BY10" s="39">
        <v>101</v>
      </c>
      <c r="BZ10" s="39">
        <v>3.03</v>
      </c>
      <c r="CA10" s="39">
        <v>2</v>
      </c>
      <c r="CB10" s="39">
        <v>45</v>
      </c>
      <c r="CC10" s="39">
        <v>1.35</v>
      </c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>
        <f t="shared" si="10"/>
        <v>16</v>
      </c>
      <c r="CQ10" s="39">
        <f t="shared" si="11"/>
        <v>146</v>
      </c>
      <c r="CR10" s="39">
        <f t="shared" si="12"/>
        <v>4.38</v>
      </c>
      <c r="CS10" s="39"/>
      <c r="CT10" s="39"/>
      <c r="CU10" s="39"/>
      <c r="CV10" s="39"/>
      <c r="CW10" s="39"/>
      <c r="CX10" s="39"/>
      <c r="CY10" s="39">
        <f t="shared" si="13"/>
        <v>0</v>
      </c>
      <c r="CZ10" s="39">
        <f t="shared" si="14"/>
        <v>0</v>
      </c>
      <c r="DA10" s="39">
        <f t="shared" si="32"/>
        <v>0</v>
      </c>
      <c r="DB10" s="39">
        <v>15</v>
      </c>
      <c r="DC10" s="39">
        <v>3.05</v>
      </c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>
        <f t="shared" si="0"/>
        <v>15</v>
      </c>
      <c r="DS10" s="39">
        <f t="shared" si="15"/>
        <v>3.05</v>
      </c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>
        <f t="shared" si="16"/>
        <v>0</v>
      </c>
      <c r="EJ10" s="39">
        <f t="shared" si="17"/>
        <v>0</v>
      </c>
      <c r="EK10" s="39">
        <f t="shared" si="18"/>
        <v>0</v>
      </c>
      <c r="EL10" s="39"/>
      <c r="EM10" s="39"/>
      <c r="EN10" s="39"/>
      <c r="EO10" s="39"/>
      <c r="EP10" s="39"/>
      <c r="EQ10" s="39"/>
      <c r="ER10" s="39"/>
      <c r="ES10" s="39"/>
      <c r="ET10" s="39"/>
      <c r="EU10" s="39">
        <f t="shared" si="19"/>
        <v>0</v>
      </c>
      <c r="EV10" s="39">
        <f t="shared" si="20"/>
        <v>0</v>
      </c>
      <c r="EW10" s="39">
        <f t="shared" si="21"/>
        <v>0</v>
      </c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>
        <f t="shared" si="22"/>
        <v>0</v>
      </c>
      <c r="FK10" s="39">
        <f t="shared" si="23"/>
        <v>0</v>
      </c>
      <c r="FL10" s="39">
        <f t="shared" si="24"/>
        <v>0</v>
      </c>
      <c r="FM10" s="39"/>
      <c r="FN10" s="39"/>
      <c r="FO10" s="39"/>
      <c r="FP10" s="39"/>
      <c r="FQ10" s="39"/>
      <c r="FR10" s="39"/>
      <c r="FS10" s="39"/>
      <c r="FT10" s="24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>
        <f t="shared" ref="GH10:GJ10" si="40">FM10+FP10+FS10+FV10+FY10+GB10+GE10</f>
        <v>0</v>
      </c>
      <c r="GI10" s="39">
        <f t="shared" si="40"/>
        <v>0</v>
      </c>
      <c r="GJ10" s="39">
        <f t="shared" si="40"/>
        <v>0</v>
      </c>
      <c r="GK10" s="39"/>
      <c r="GL10" s="39"/>
      <c r="GM10" s="39"/>
      <c r="GN10" s="39"/>
      <c r="GO10" s="39"/>
      <c r="GP10" s="39"/>
      <c r="GQ10" s="39"/>
      <c r="GR10" s="24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>
        <f t="shared" ref="HF10:HH10" si="41">GK10+GN10+GQ10+GT10+GW10+GZ10+HC10</f>
        <v>0</v>
      </c>
      <c r="HG10" s="39">
        <f t="shared" si="41"/>
        <v>0</v>
      </c>
      <c r="HH10" s="39">
        <f t="shared" si="41"/>
        <v>0</v>
      </c>
      <c r="HI10" s="39"/>
      <c r="HJ10" s="39"/>
      <c r="HK10" s="39">
        <v>1</v>
      </c>
      <c r="HL10" s="39">
        <v>0.03</v>
      </c>
      <c r="HM10" s="39"/>
      <c r="HN10" s="39"/>
      <c r="HO10" s="39"/>
      <c r="HP10" s="39"/>
      <c r="HQ10" s="39"/>
      <c r="HR10" s="39"/>
      <c r="HS10" s="39">
        <f t="shared" si="27"/>
        <v>1</v>
      </c>
      <c r="HT10" s="39">
        <f t="shared" si="39"/>
        <v>0.03</v>
      </c>
      <c r="HU10" s="39">
        <v>2</v>
      </c>
      <c r="HV10" s="39">
        <v>0.2508</v>
      </c>
      <c r="HW10" s="39"/>
      <c r="HX10" s="39"/>
      <c r="HY10" s="39"/>
      <c r="HZ10" s="39"/>
      <c r="IA10" s="39"/>
      <c r="IB10" s="39"/>
      <c r="IC10" s="39"/>
      <c r="ID10" s="39"/>
      <c r="IE10" s="39">
        <f t="shared" si="28"/>
        <v>2</v>
      </c>
      <c r="IF10" s="39">
        <f t="shared" si="29"/>
        <v>0.2508</v>
      </c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>
        <v>0</v>
      </c>
      <c r="IZ10" s="39">
        <v>0</v>
      </c>
      <c r="JA10" s="39">
        <v>0</v>
      </c>
      <c r="JB10" s="39">
        <v>0</v>
      </c>
      <c r="JC10" s="39">
        <v>0</v>
      </c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>
        <f t="shared" si="30"/>
        <v>0</v>
      </c>
      <c r="JO10" s="39">
        <f t="shared" si="31"/>
        <v>0</v>
      </c>
    </row>
    <row r="11" s="19" customFormat="1" ht="25" customHeight="1" spans="1:275">
      <c r="A11" s="39">
        <v>7</v>
      </c>
      <c r="B11" s="41" t="s">
        <v>118</v>
      </c>
      <c r="C11" s="39">
        <f t="shared" si="3"/>
        <v>3.4033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>
        <f t="shared" si="4"/>
        <v>0</v>
      </c>
      <c r="AI11" s="39">
        <f t="shared" si="5"/>
        <v>0</v>
      </c>
      <c r="AJ11" s="39">
        <f t="shared" si="6"/>
        <v>0</v>
      </c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>
        <f t="shared" si="7"/>
        <v>0</v>
      </c>
      <c r="BP11" s="39">
        <f t="shared" si="8"/>
        <v>0</v>
      </c>
      <c r="BQ11" s="39">
        <f t="shared" si="9"/>
        <v>0</v>
      </c>
      <c r="BR11" s="39"/>
      <c r="BS11" s="39"/>
      <c r="BT11" s="39"/>
      <c r="BU11" s="39"/>
      <c r="BV11" s="39"/>
      <c r="BW11" s="39"/>
      <c r="BX11" s="39">
        <v>6</v>
      </c>
      <c r="BY11" s="39">
        <v>28</v>
      </c>
      <c r="BZ11" s="39">
        <v>0.84</v>
      </c>
      <c r="CA11" s="39"/>
      <c r="CB11" s="39"/>
      <c r="CC11" s="39"/>
      <c r="CD11" s="39"/>
      <c r="CE11" s="39"/>
      <c r="CF11" s="39"/>
      <c r="CG11" s="39">
        <v>3</v>
      </c>
      <c r="CH11" s="39">
        <v>8</v>
      </c>
      <c r="CI11" s="39">
        <v>0.24</v>
      </c>
      <c r="CJ11" s="39"/>
      <c r="CK11" s="39"/>
      <c r="CL11" s="39"/>
      <c r="CM11" s="39"/>
      <c r="CN11" s="39"/>
      <c r="CO11" s="39"/>
      <c r="CP11" s="39">
        <f t="shared" si="10"/>
        <v>9</v>
      </c>
      <c r="CQ11" s="39">
        <f t="shared" si="11"/>
        <v>36</v>
      </c>
      <c r="CR11" s="39">
        <f t="shared" si="12"/>
        <v>1.08</v>
      </c>
      <c r="CS11" s="39"/>
      <c r="CT11" s="39"/>
      <c r="CU11" s="39"/>
      <c r="CV11" s="39"/>
      <c r="CW11" s="39"/>
      <c r="CX11" s="39"/>
      <c r="CY11" s="39">
        <f t="shared" si="13"/>
        <v>0</v>
      </c>
      <c r="CZ11" s="39">
        <f t="shared" si="14"/>
        <v>0</v>
      </c>
      <c r="DA11" s="39">
        <f t="shared" si="32"/>
        <v>0</v>
      </c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>
        <f t="shared" si="0"/>
        <v>0</v>
      </c>
      <c r="DS11" s="39">
        <f t="shared" si="15"/>
        <v>0</v>
      </c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>
        <f t="shared" si="16"/>
        <v>0</v>
      </c>
      <c r="EJ11" s="39">
        <f t="shared" si="17"/>
        <v>0</v>
      </c>
      <c r="EK11" s="39">
        <f t="shared" si="18"/>
        <v>0</v>
      </c>
      <c r="EL11" s="39"/>
      <c r="EM11" s="39"/>
      <c r="EN11" s="39"/>
      <c r="EO11" s="39"/>
      <c r="EP11" s="39"/>
      <c r="EQ11" s="39"/>
      <c r="ER11" s="39"/>
      <c r="ES11" s="39"/>
      <c r="ET11" s="39"/>
      <c r="EU11" s="39">
        <f t="shared" si="19"/>
        <v>0</v>
      </c>
      <c r="EV11" s="39">
        <f t="shared" si="20"/>
        <v>0</v>
      </c>
      <c r="EW11" s="39">
        <f t="shared" si="21"/>
        <v>0</v>
      </c>
      <c r="EX11" s="39">
        <v>2</v>
      </c>
      <c r="EY11" s="39">
        <v>23.3</v>
      </c>
      <c r="EZ11" s="39">
        <v>0.3495</v>
      </c>
      <c r="FA11" s="39"/>
      <c r="FB11" s="39"/>
      <c r="FC11" s="39"/>
      <c r="FD11" s="39"/>
      <c r="FE11" s="39"/>
      <c r="FF11" s="39"/>
      <c r="FG11" s="39"/>
      <c r="FH11" s="39"/>
      <c r="FI11" s="39"/>
      <c r="FJ11" s="39">
        <f t="shared" si="22"/>
        <v>2</v>
      </c>
      <c r="FK11" s="39">
        <f t="shared" si="23"/>
        <v>23.3</v>
      </c>
      <c r="FL11" s="39">
        <f t="shared" si="24"/>
        <v>0.3495</v>
      </c>
      <c r="FM11" s="39"/>
      <c r="FN11" s="39"/>
      <c r="FO11" s="39"/>
      <c r="FP11" s="39"/>
      <c r="FQ11" s="39"/>
      <c r="FR11" s="39"/>
      <c r="FS11" s="39">
        <v>3</v>
      </c>
      <c r="FT11" s="39">
        <v>3.42</v>
      </c>
      <c r="FU11" s="39">
        <v>0.342</v>
      </c>
      <c r="FV11" s="39"/>
      <c r="FW11" s="39"/>
      <c r="FX11" s="39"/>
      <c r="FY11" s="39"/>
      <c r="FZ11" s="39"/>
      <c r="GA11" s="39"/>
      <c r="GB11" s="39"/>
      <c r="GC11" s="39"/>
      <c r="GD11" s="39"/>
      <c r="GE11" s="39">
        <v>2</v>
      </c>
      <c r="GF11" s="39">
        <v>2.56</v>
      </c>
      <c r="GG11" s="39">
        <v>0.256</v>
      </c>
      <c r="GH11" s="39">
        <f t="shared" ref="GH11:GJ11" si="42">FM11+FP11+FS11+FV11+FY11+GB11+GE11</f>
        <v>5</v>
      </c>
      <c r="GI11" s="39">
        <f t="shared" si="42"/>
        <v>5.98</v>
      </c>
      <c r="GJ11" s="39">
        <f t="shared" si="42"/>
        <v>0.598</v>
      </c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>
        <f t="shared" ref="HF11:HH11" si="43">GK11+GN11+GQ11+GT11+GW11+GZ11+HC11</f>
        <v>0</v>
      </c>
      <c r="HG11" s="39">
        <f t="shared" si="43"/>
        <v>0</v>
      </c>
      <c r="HH11" s="39">
        <f t="shared" si="43"/>
        <v>0</v>
      </c>
      <c r="HI11" s="39">
        <v>1</v>
      </c>
      <c r="HJ11" s="39">
        <v>0.0308</v>
      </c>
      <c r="HK11" s="39">
        <v>1</v>
      </c>
      <c r="HL11" s="39">
        <v>0.03</v>
      </c>
      <c r="HM11" s="39">
        <v>1</v>
      </c>
      <c r="HN11" s="39">
        <v>0.0656</v>
      </c>
      <c r="HO11" s="39">
        <v>1</v>
      </c>
      <c r="HP11" s="39">
        <v>0.0497</v>
      </c>
      <c r="HQ11" s="39"/>
      <c r="HR11" s="39"/>
      <c r="HS11" s="39">
        <f t="shared" si="27"/>
        <v>4</v>
      </c>
      <c r="HT11" s="39">
        <f t="shared" si="39"/>
        <v>0.1761</v>
      </c>
      <c r="HU11" s="39">
        <v>1</v>
      </c>
      <c r="HV11" s="39">
        <v>0.1263</v>
      </c>
      <c r="HW11" s="39"/>
      <c r="HX11" s="39"/>
      <c r="HY11" s="39"/>
      <c r="HZ11" s="39"/>
      <c r="IA11" s="39"/>
      <c r="IB11" s="39"/>
      <c r="IC11" s="39"/>
      <c r="ID11" s="39"/>
      <c r="IE11" s="39">
        <f t="shared" si="28"/>
        <v>1</v>
      </c>
      <c r="IF11" s="39">
        <f t="shared" si="29"/>
        <v>0.1263</v>
      </c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>
        <v>0</v>
      </c>
      <c r="IZ11" s="39">
        <v>0</v>
      </c>
      <c r="JA11" s="39">
        <v>3</v>
      </c>
      <c r="JB11" s="39">
        <v>71.56</v>
      </c>
      <c r="JC11" s="39">
        <v>1.0734</v>
      </c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>
        <f t="shared" si="30"/>
        <v>0</v>
      </c>
      <c r="JO11" s="39">
        <f t="shared" si="31"/>
        <v>0</v>
      </c>
    </row>
    <row r="12" s="19" customFormat="1" ht="36" customHeight="1" spans="1:275">
      <c r="A12" s="39">
        <v>8</v>
      </c>
      <c r="B12" s="41" t="s">
        <v>119</v>
      </c>
      <c r="C12" s="39">
        <f t="shared" si="3"/>
        <v>3.336</v>
      </c>
      <c r="D12" s="39">
        <v>2</v>
      </c>
      <c r="E12" s="39">
        <v>4</v>
      </c>
      <c r="F12" s="39">
        <v>1.2</v>
      </c>
      <c r="G12" s="39"/>
      <c r="H12" s="39"/>
      <c r="I12" s="39"/>
      <c r="J12" s="39"/>
      <c r="K12" s="39"/>
      <c r="L12" s="39"/>
      <c r="M12" s="39"/>
      <c r="N12" s="39"/>
      <c r="O12" s="39"/>
      <c r="P12" s="39">
        <v>3</v>
      </c>
      <c r="Q12" s="39">
        <v>3</v>
      </c>
      <c r="R12" s="39">
        <v>0.9</v>
      </c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>
        <f t="shared" si="4"/>
        <v>5</v>
      </c>
      <c r="AI12" s="39">
        <f t="shared" si="5"/>
        <v>7</v>
      </c>
      <c r="AJ12" s="39">
        <f t="shared" si="6"/>
        <v>2.1</v>
      </c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>
        <f t="shared" si="7"/>
        <v>0</v>
      </c>
      <c r="BP12" s="39">
        <f t="shared" si="8"/>
        <v>0</v>
      </c>
      <c r="BQ12" s="39">
        <f t="shared" si="9"/>
        <v>0</v>
      </c>
      <c r="BR12" s="39"/>
      <c r="BS12" s="39"/>
      <c r="BT12" s="39"/>
      <c r="BU12" s="39"/>
      <c r="BV12" s="39"/>
      <c r="BW12" s="39"/>
      <c r="BX12" s="39">
        <v>2</v>
      </c>
      <c r="BY12" s="39">
        <v>18</v>
      </c>
      <c r="BZ12" s="39">
        <v>0.54</v>
      </c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>
        <f t="shared" si="10"/>
        <v>2</v>
      </c>
      <c r="CQ12" s="39">
        <f t="shared" si="11"/>
        <v>18</v>
      </c>
      <c r="CR12" s="39">
        <f t="shared" si="12"/>
        <v>0.54</v>
      </c>
      <c r="CS12" s="39"/>
      <c r="CT12" s="39"/>
      <c r="CU12" s="39"/>
      <c r="CV12" s="39"/>
      <c r="CW12" s="39"/>
      <c r="CX12" s="39"/>
      <c r="CY12" s="39">
        <f t="shared" si="13"/>
        <v>0</v>
      </c>
      <c r="CZ12" s="39">
        <f t="shared" si="14"/>
        <v>0</v>
      </c>
      <c r="DA12" s="39">
        <f t="shared" si="32"/>
        <v>0</v>
      </c>
      <c r="DB12" s="39">
        <v>1</v>
      </c>
      <c r="DC12" s="39">
        <v>0.2</v>
      </c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>
        <f t="shared" si="0"/>
        <v>1</v>
      </c>
      <c r="DS12" s="39">
        <f t="shared" si="15"/>
        <v>0.2</v>
      </c>
      <c r="DT12" s="39"/>
      <c r="DU12" s="39"/>
      <c r="DV12" s="39"/>
      <c r="DW12" s="39"/>
      <c r="DX12" s="39"/>
      <c r="DY12" s="39"/>
      <c r="DZ12" s="39"/>
      <c r="EA12" s="39"/>
      <c r="EB12" s="39"/>
      <c r="EC12" s="39">
        <v>2</v>
      </c>
      <c r="ED12" s="39">
        <v>22</v>
      </c>
      <c r="EE12" s="39">
        <v>0.066</v>
      </c>
      <c r="EF12" s="39"/>
      <c r="EG12" s="39"/>
      <c r="EH12" s="39"/>
      <c r="EI12" s="39">
        <f t="shared" si="16"/>
        <v>2</v>
      </c>
      <c r="EJ12" s="39">
        <f t="shared" si="17"/>
        <v>22</v>
      </c>
      <c r="EK12" s="39">
        <f t="shared" si="18"/>
        <v>0.066</v>
      </c>
      <c r="EL12" s="39"/>
      <c r="EM12" s="39"/>
      <c r="EN12" s="39"/>
      <c r="EO12" s="39"/>
      <c r="EP12" s="39"/>
      <c r="EQ12" s="39"/>
      <c r="ER12" s="39"/>
      <c r="ES12" s="39"/>
      <c r="ET12" s="39"/>
      <c r="EU12" s="39">
        <f t="shared" si="19"/>
        <v>0</v>
      </c>
      <c r="EV12" s="39">
        <f t="shared" si="20"/>
        <v>0</v>
      </c>
      <c r="EW12" s="39">
        <f t="shared" si="21"/>
        <v>0</v>
      </c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>
        <f t="shared" si="22"/>
        <v>0</v>
      </c>
      <c r="FK12" s="39">
        <f t="shared" si="23"/>
        <v>0</v>
      </c>
      <c r="FL12" s="39">
        <f t="shared" si="24"/>
        <v>0</v>
      </c>
      <c r="FM12" s="39"/>
      <c r="FN12" s="39"/>
      <c r="FO12" s="39"/>
      <c r="FP12" s="39"/>
      <c r="FQ12" s="39"/>
      <c r="FR12" s="39"/>
      <c r="FS12" s="39">
        <v>3</v>
      </c>
      <c r="FT12" s="39">
        <v>1</v>
      </c>
      <c r="FU12" s="39">
        <v>0.1</v>
      </c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>
        <f t="shared" ref="GH12:GJ12" si="44">FM12+FP12+FS12+FV12+FY12+GB12+GE12</f>
        <v>3</v>
      </c>
      <c r="GI12" s="39">
        <f t="shared" si="44"/>
        <v>1</v>
      </c>
      <c r="GJ12" s="39">
        <f t="shared" si="44"/>
        <v>0.1</v>
      </c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>
        <f t="shared" ref="HF12:HH12" si="45">GK12+GN12+GQ12+GT12+GW12+GZ12+HC12</f>
        <v>0</v>
      </c>
      <c r="HG12" s="39">
        <f t="shared" si="45"/>
        <v>0</v>
      </c>
      <c r="HH12" s="39">
        <f t="shared" si="45"/>
        <v>0</v>
      </c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>
        <f t="shared" si="27"/>
        <v>0</v>
      </c>
      <c r="HT12" s="39">
        <f t="shared" si="39"/>
        <v>0</v>
      </c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>
        <f t="shared" si="28"/>
        <v>0</v>
      </c>
      <c r="IF12" s="39">
        <f t="shared" si="29"/>
        <v>0</v>
      </c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>
        <v>0</v>
      </c>
      <c r="IZ12" s="39">
        <v>0</v>
      </c>
      <c r="JA12" s="39">
        <v>2</v>
      </c>
      <c r="JB12" s="39">
        <v>22</v>
      </c>
      <c r="JC12" s="39">
        <v>0.33</v>
      </c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>
        <f t="shared" si="30"/>
        <v>0</v>
      </c>
      <c r="JO12" s="39">
        <f t="shared" si="31"/>
        <v>0</v>
      </c>
    </row>
    <row r="13" s="19" customFormat="1" ht="25" customHeight="1" spans="1:275">
      <c r="A13" s="39">
        <v>9</v>
      </c>
      <c r="B13" s="41" t="s">
        <v>120</v>
      </c>
      <c r="C13" s="39">
        <f t="shared" si="3"/>
        <v>1.54</v>
      </c>
      <c r="D13" s="39"/>
      <c r="E13" s="39"/>
      <c r="F13" s="39"/>
      <c r="G13" s="39"/>
      <c r="H13" s="39"/>
      <c r="I13" s="39"/>
      <c r="J13" s="39"/>
      <c r="K13" s="39"/>
      <c r="L13" s="39"/>
      <c r="M13" s="39">
        <v>1</v>
      </c>
      <c r="N13" s="39">
        <v>1</v>
      </c>
      <c r="O13" s="39">
        <v>0.3</v>
      </c>
      <c r="P13" s="39">
        <v>1</v>
      </c>
      <c r="Q13" s="39">
        <v>1</v>
      </c>
      <c r="R13" s="39">
        <v>0.3</v>
      </c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>
        <f t="shared" si="4"/>
        <v>2</v>
      </c>
      <c r="AI13" s="39">
        <f t="shared" si="5"/>
        <v>2</v>
      </c>
      <c r="AJ13" s="39">
        <f t="shared" si="6"/>
        <v>0.6</v>
      </c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>
        <f t="shared" si="7"/>
        <v>0</v>
      </c>
      <c r="BP13" s="39">
        <f t="shared" si="8"/>
        <v>0</v>
      </c>
      <c r="BQ13" s="39">
        <f t="shared" si="9"/>
        <v>0</v>
      </c>
      <c r="BR13" s="39"/>
      <c r="BS13" s="39"/>
      <c r="BT13" s="39"/>
      <c r="BU13" s="39"/>
      <c r="BV13" s="39"/>
      <c r="BW13" s="39"/>
      <c r="BX13" s="39">
        <v>3</v>
      </c>
      <c r="BY13" s="39">
        <v>13</v>
      </c>
      <c r="BZ13" s="39">
        <v>0.39</v>
      </c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>
        <f t="shared" si="10"/>
        <v>3</v>
      </c>
      <c r="CQ13" s="39">
        <f t="shared" si="11"/>
        <v>13</v>
      </c>
      <c r="CR13" s="39">
        <f t="shared" si="12"/>
        <v>0.39</v>
      </c>
      <c r="CS13" s="39"/>
      <c r="CT13" s="39"/>
      <c r="CU13" s="39"/>
      <c r="CV13" s="39"/>
      <c r="CW13" s="39"/>
      <c r="CX13" s="39"/>
      <c r="CY13" s="39">
        <f t="shared" si="13"/>
        <v>0</v>
      </c>
      <c r="CZ13" s="39">
        <f t="shared" si="14"/>
        <v>0</v>
      </c>
      <c r="DA13" s="39">
        <f t="shared" si="32"/>
        <v>0</v>
      </c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>
        <f t="shared" si="0"/>
        <v>0</v>
      </c>
      <c r="DS13" s="39">
        <f t="shared" si="15"/>
        <v>0</v>
      </c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>
        <f t="shared" si="16"/>
        <v>0</v>
      </c>
      <c r="EJ13" s="39">
        <f t="shared" si="17"/>
        <v>0</v>
      </c>
      <c r="EK13" s="39">
        <f t="shared" si="18"/>
        <v>0</v>
      </c>
      <c r="EL13" s="39"/>
      <c r="EM13" s="39"/>
      <c r="EN13" s="39"/>
      <c r="EO13" s="39"/>
      <c r="EP13" s="39"/>
      <c r="EQ13" s="39"/>
      <c r="ER13" s="39"/>
      <c r="ES13" s="39"/>
      <c r="ET13" s="39"/>
      <c r="EU13" s="39">
        <f t="shared" si="19"/>
        <v>0</v>
      </c>
      <c r="EV13" s="39">
        <f t="shared" si="20"/>
        <v>0</v>
      </c>
      <c r="EW13" s="39">
        <f t="shared" si="21"/>
        <v>0</v>
      </c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>
        <f t="shared" si="22"/>
        <v>0</v>
      </c>
      <c r="FK13" s="39">
        <f t="shared" si="23"/>
        <v>0</v>
      </c>
      <c r="FL13" s="39">
        <f t="shared" si="24"/>
        <v>0</v>
      </c>
      <c r="FM13" s="39"/>
      <c r="FN13" s="39"/>
      <c r="FO13" s="39"/>
      <c r="FP13" s="39"/>
      <c r="FQ13" s="39"/>
      <c r="FR13" s="39"/>
      <c r="FS13" s="39">
        <v>5</v>
      </c>
      <c r="FT13" s="39">
        <v>1.8</v>
      </c>
      <c r="FU13" s="39">
        <v>0.18</v>
      </c>
      <c r="FV13" s="39"/>
      <c r="FW13" s="39"/>
      <c r="FX13" s="39"/>
      <c r="FY13" s="39"/>
      <c r="FZ13" s="39"/>
      <c r="GA13" s="39"/>
      <c r="GB13" s="39"/>
      <c r="GC13" s="39"/>
      <c r="GD13" s="39"/>
      <c r="GE13" s="39">
        <v>1</v>
      </c>
      <c r="GF13" s="39">
        <v>0.7</v>
      </c>
      <c r="GG13" s="39">
        <v>0.07</v>
      </c>
      <c r="GH13" s="39">
        <f t="shared" ref="GH13:GJ13" si="46">FM13+FP13+FS13+FV13+FY13+GB13+GE13</f>
        <v>6</v>
      </c>
      <c r="GI13" s="39">
        <f t="shared" si="46"/>
        <v>2.5</v>
      </c>
      <c r="GJ13" s="39">
        <f t="shared" si="46"/>
        <v>0.25</v>
      </c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>
        <f t="shared" ref="HF13:HH13" si="47">GK13+GN13+GQ13+GT13+GW13+GZ13+HC13</f>
        <v>0</v>
      </c>
      <c r="HG13" s="39">
        <f t="shared" si="47"/>
        <v>0</v>
      </c>
      <c r="HH13" s="39">
        <f t="shared" si="47"/>
        <v>0</v>
      </c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>
        <f t="shared" si="27"/>
        <v>0</v>
      </c>
      <c r="HT13" s="39">
        <f t="shared" si="39"/>
        <v>0</v>
      </c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>
        <f t="shared" si="28"/>
        <v>0</v>
      </c>
      <c r="IF13" s="39">
        <f t="shared" si="29"/>
        <v>0</v>
      </c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>
        <v>0</v>
      </c>
      <c r="IZ13" s="39">
        <v>0</v>
      </c>
      <c r="JA13" s="39">
        <v>1</v>
      </c>
      <c r="JB13" s="39">
        <v>20</v>
      </c>
      <c r="JC13" s="39">
        <v>0.3</v>
      </c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>
        <f t="shared" si="30"/>
        <v>0</v>
      </c>
      <c r="JO13" s="39">
        <f t="shared" si="31"/>
        <v>0</v>
      </c>
    </row>
    <row r="14" s="19" customFormat="1" ht="25" customHeight="1" spans="1:275">
      <c r="A14" s="39">
        <v>10</v>
      </c>
      <c r="B14" s="41" t="s">
        <v>121</v>
      </c>
      <c r="C14" s="39">
        <f t="shared" si="3"/>
        <v>5.2627</v>
      </c>
      <c r="D14" s="39">
        <v>2</v>
      </c>
      <c r="E14" s="39">
        <v>2</v>
      </c>
      <c r="F14" s="39">
        <v>0.6</v>
      </c>
      <c r="G14" s="39">
        <v>3</v>
      </c>
      <c r="H14" s="39">
        <v>3</v>
      </c>
      <c r="I14" s="39">
        <v>0.9</v>
      </c>
      <c r="J14" s="39"/>
      <c r="K14" s="39"/>
      <c r="L14" s="39"/>
      <c r="M14" s="39">
        <v>1</v>
      </c>
      <c r="N14" s="39">
        <v>1</v>
      </c>
      <c r="O14" s="39">
        <v>0.3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>
        <f t="shared" si="4"/>
        <v>6</v>
      </c>
      <c r="AI14" s="39">
        <f t="shared" si="5"/>
        <v>6</v>
      </c>
      <c r="AJ14" s="39">
        <f t="shared" si="6"/>
        <v>1.8</v>
      </c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>
        <f t="shared" si="7"/>
        <v>0</v>
      </c>
      <c r="BP14" s="39">
        <f t="shared" si="8"/>
        <v>0</v>
      </c>
      <c r="BQ14" s="39">
        <f t="shared" si="9"/>
        <v>0</v>
      </c>
      <c r="BR14" s="39"/>
      <c r="BS14" s="39"/>
      <c r="BT14" s="39"/>
      <c r="BU14" s="39">
        <v>4</v>
      </c>
      <c r="BV14" s="39">
        <v>21</v>
      </c>
      <c r="BW14" s="39">
        <v>0.63</v>
      </c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>
        <f t="shared" si="10"/>
        <v>4</v>
      </c>
      <c r="CQ14" s="39">
        <f t="shared" si="11"/>
        <v>21</v>
      </c>
      <c r="CR14" s="39">
        <f t="shared" si="12"/>
        <v>0.63</v>
      </c>
      <c r="CS14" s="39"/>
      <c r="CT14" s="39"/>
      <c r="CU14" s="39"/>
      <c r="CV14" s="39"/>
      <c r="CW14" s="39"/>
      <c r="CX14" s="39"/>
      <c r="CY14" s="39">
        <f t="shared" si="13"/>
        <v>0</v>
      </c>
      <c r="CZ14" s="39">
        <f t="shared" si="14"/>
        <v>0</v>
      </c>
      <c r="DA14" s="39">
        <f t="shared" si="32"/>
        <v>0</v>
      </c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>
        <f t="shared" si="0"/>
        <v>0</v>
      </c>
      <c r="DS14" s="39">
        <f t="shared" si="15"/>
        <v>0</v>
      </c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>
        <f t="shared" si="16"/>
        <v>0</v>
      </c>
      <c r="EJ14" s="39">
        <f t="shared" si="17"/>
        <v>0</v>
      </c>
      <c r="EK14" s="39">
        <f t="shared" si="18"/>
        <v>0</v>
      </c>
      <c r="EL14" s="39"/>
      <c r="EM14" s="39"/>
      <c r="EN14" s="39"/>
      <c r="EO14" s="39"/>
      <c r="EP14" s="39"/>
      <c r="EQ14" s="39"/>
      <c r="ER14" s="39"/>
      <c r="ES14" s="39"/>
      <c r="ET14" s="39"/>
      <c r="EU14" s="39">
        <f t="shared" si="19"/>
        <v>0</v>
      </c>
      <c r="EV14" s="39">
        <f t="shared" si="20"/>
        <v>0</v>
      </c>
      <c r="EW14" s="39">
        <f t="shared" si="21"/>
        <v>0</v>
      </c>
      <c r="EX14" s="39">
        <v>1</v>
      </c>
      <c r="EY14" s="39">
        <v>16</v>
      </c>
      <c r="EZ14" s="39">
        <v>0.24</v>
      </c>
      <c r="FA14" s="39"/>
      <c r="FB14" s="39"/>
      <c r="FC14" s="39"/>
      <c r="FD14" s="39"/>
      <c r="FE14" s="39"/>
      <c r="FF14" s="39"/>
      <c r="FG14" s="39"/>
      <c r="FH14" s="39"/>
      <c r="FI14" s="39"/>
      <c r="FJ14" s="39">
        <f t="shared" si="22"/>
        <v>1</v>
      </c>
      <c r="FK14" s="39">
        <f t="shared" si="23"/>
        <v>16</v>
      </c>
      <c r="FL14" s="39">
        <f t="shared" si="24"/>
        <v>0.24</v>
      </c>
      <c r="FM14" s="39"/>
      <c r="FN14" s="39"/>
      <c r="FO14" s="39"/>
      <c r="FP14" s="39"/>
      <c r="FQ14" s="39"/>
      <c r="FR14" s="39"/>
      <c r="FS14" s="39">
        <v>5</v>
      </c>
      <c r="FT14" s="39">
        <v>2.7</v>
      </c>
      <c r="FU14" s="39">
        <v>0.27</v>
      </c>
      <c r="FV14" s="39"/>
      <c r="FW14" s="39"/>
      <c r="FX14" s="39"/>
      <c r="FY14" s="39"/>
      <c r="FZ14" s="39"/>
      <c r="GA14" s="39"/>
      <c r="GB14" s="39"/>
      <c r="GC14" s="39"/>
      <c r="GD14" s="39"/>
      <c r="GE14" s="39">
        <v>3</v>
      </c>
      <c r="GF14" s="39">
        <v>1.9</v>
      </c>
      <c r="GG14" s="39">
        <v>0.19</v>
      </c>
      <c r="GH14" s="39">
        <f t="shared" ref="GH14:GJ14" si="48">FM14+FP14+FS14+FV14+FY14+GB14+GE14</f>
        <v>8</v>
      </c>
      <c r="GI14" s="39">
        <f t="shared" si="48"/>
        <v>4.6</v>
      </c>
      <c r="GJ14" s="39">
        <f t="shared" si="48"/>
        <v>0.46</v>
      </c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>
        <f t="shared" ref="HF14:HH14" si="49">GK14+GN14+GQ14+GT14+GW14+GZ14+HC14</f>
        <v>0</v>
      </c>
      <c r="HG14" s="39">
        <f t="shared" si="49"/>
        <v>0</v>
      </c>
      <c r="HH14" s="39">
        <f t="shared" si="49"/>
        <v>0</v>
      </c>
      <c r="HI14" s="39"/>
      <c r="HJ14" s="39"/>
      <c r="HK14" s="39"/>
      <c r="HL14" s="39"/>
      <c r="HM14" s="39"/>
      <c r="HN14" s="39"/>
      <c r="HO14" s="39">
        <v>1</v>
      </c>
      <c r="HP14" s="39">
        <v>0.0308</v>
      </c>
      <c r="HQ14" s="39"/>
      <c r="HR14" s="39"/>
      <c r="HS14" s="39">
        <f t="shared" si="27"/>
        <v>1</v>
      </c>
      <c r="HT14" s="39">
        <f t="shared" si="39"/>
        <v>0.0308</v>
      </c>
      <c r="HU14" s="39"/>
      <c r="HV14" s="39"/>
      <c r="HW14" s="39"/>
      <c r="HX14" s="39"/>
      <c r="HY14" s="39"/>
      <c r="HZ14" s="39"/>
      <c r="IA14" s="39">
        <v>1</v>
      </c>
      <c r="IB14" s="39">
        <v>0.1669</v>
      </c>
      <c r="IC14" s="39"/>
      <c r="ID14" s="39"/>
      <c r="IE14" s="39">
        <f t="shared" si="28"/>
        <v>1</v>
      </c>
      <c r="IF14" s="39">
        <f t="shared" si="29"/>
        <v>0.1669</v>
      </c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>
        <v>0</v>
      </c>
      <c r="IZ14" s="39">
        <v>0</v>
      </c>
      <c r="JA14" s="39">
        <v>4</v>
      </c>
      <c r="JB14" s="39">
        <v>129</v>
      </c>
      <c r="JC14" s="39">
        <v>1.935</v>
      </c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>
        <f t="shared" si="30"/>
        <v>0</v>
      </c>
      <c r="JO14" s="39">
        <f t="shared" si="31"/>
        <v>0</v>
      </c>
    </row>
    <row r="15" s="19" customFormat="1" ht="25" customHeight="1" spans="1:275">
      <c r="A15" s="39">
        <v>11</v>
      </c>
      <c r="B15" s="41" t="s">
        <v>122</v>
      </c>
      <c r="C15" s="39">
        <f t="shared" si="3"/>
        <v>48.7755</v>
      </c>
      <c r="D15" s="39">
        <v>6</v>
      </c>
      <c r="E15" s="39">
        <v>10</v>
      </c>
      <c r="F15" s="39">
        <v>3</v>
      </c>
      <c r="G15" s="39">
        <v>3</v>
      </c>
      <c r="H15" s="39">
        <v>8</v>
      </c>
      <c r="I15" s="39">
        <v>2.4</v>
      </c>
      <c r="J15" s="39"/>
      <c r="K15" s="39"/>
      <c r="L15" s="39"/>
      <c r="M15" s="39">
        <v>5</v>
      </c>
      <c r="N15" s="39">
        <v>6</v>
      </c>
      <c r="O15" s="39">
        <v>1.8</v>
      </c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>
        <v>6</v>
      </c>
      <c r="AC15" s="39">
        <v>16</v>
      </c>
      <c r="AD15" s="39">
        <v>4.8</v>
      </c>
      <c r="AE15" s="39"/>
      <c r="AF15" s="39"/>
      <c r="AG15" s="39"/>
      <c r="AH15" s="39">
        <f t="shared" si="4"/>
        <v>20</v>
      </c>
      <c r="AI15" s="39">
        <f t="shared" si="5"/>
        <v>40</v>
      </c>
      <c r="AJ15" s="39">
        <f t="shared" si="6"/>
        <v>12</v>
      </c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>
        <f t="shared" si="7"/>
        <v>0</v>
      </c>
      <c r="BP15" s="39">
        <f t="shared" si="8"/>
        <v>0</v>
      </c>
      <c r="BQ15" s="39">
        <f t="shared" si="9"/>
        <v>0</v>
      </c>
      <c r="BR15" s="39"/>
      <c r="BS15" s="39"/>
      <c r="BT15" s="39"/>
      <c r="BU15" s="39">
        <v>15</v>
      </c>
      <c r="BV15" s="39">
        <v>188</v>
      </c>
      <c r="BW15" s="39">
        <v>5.64</v>
      </c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>
        <v>6</v>
      </c>
      <c r="CK15" s="39">
        <v>118</v>
      </c>
      <c r="CL15" s="39">
        <v>3.54</v>
      </c>
      <c r="CM15" s="39"/>
      <c r="CN15" s="39"/>
      <c r="CO15" s="39"/>
      <c r="CP15" s="39">
        <f t="shared" si="10"/>
        <v>21</v>
      </c>
      <c r="CQ15" s="39">
        <f t="shared" si="11"/>
        <v>306</v>
      </c>
      <c r="CR15" s="39">
        <f t="shared" si="12"/>
        <v>9.18</v>
      </c>
      <c r="CS15" s="39"/>
      <c r="CT15" s="39"/>
      <c r="CU15" s="39"/>
      <c r="CV15" s="39"/>
      <c r="CW15" s="39"/>
      <c r="CX15" s="39"/>
      <c r="CY15" s="39">
        <f t="shared" si="13"/>
        <v>0</v>
      </c>
      <c r="CZ15" s="39">
        <f t="shared" si="14"/>
        <v>0</v>
      </c>
      <c r="DA15" s="39">
        <f t="shared" si="32"/>
        <v>0</v>
      </c>
      <c r="DB15" s="39">
        <v>5</v>
      </c>
      <c r="DC15" s="39">
        <v>0.9</v>
      </c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>
        <f t="shared" si="0"/>
        <v>5</v>
      </c>
      <c r="DS15" s="39">
        <f t="shared" si="15"/>
        <v>0.9</v>
      </c>
      <c r="DT15" s="39">
        <v>4</v>
      </c>
      <c r="DU15" s="39">
        <v>203</v>
      </c>
      <c r="DV15" s="39">
        <v>0.609</v>
      </c>
      <c r="DW15" s="39"/>
      <c r="DX15" s="39"/>
      <c r="DY15" s="39"/>
      <c r="DZ15" s="39"/>
      <c r="EA15" s="39"/>
      <c r="EB15" s="39"/>
      <c r="EC15" s="39">
        <v>17</v>
      </c>
      <c r="ED15" s="39">
        <v>991.4</v>
      </c>
      <c r="EE15" s="39">
        <v>2.9742</v>
      </c>
      <c r="EF15" s="39"/>
      <c r="EG15" s="39"/>
      <c r="EH15" s="39"/>
      <c r="EI15" s="39">
        <f t="shared" si="16"/>
        <v>21</v>
      </c>
      <c r="EJ15" s="39">
        <f t="shared" si="17"/>
        <v>1194.4</v>
      </c>
      <c r="EK15" s="39">
        <f t="shared" si="18"/>
        <v>3.5832</v>
      </c>
      <c r="EL15" s="39"/>
      <c r="EM15" s="39"/>
      <c r="EN15" s="39"/>
      <c r="EO15" s="39"/>
      <c r="EP15" s="39"/>
      <c r="EQ15" s="39"/>
      <c r="ER15" s="39"/>
      <c r="ES15" s="39"/>
      <c r="ET15" s="39"/>
      <c r="EU15" s="39">
        <f t="shared" si="19"/>
        <v>0</v>
      </c>
      <c r="EV15" s="39">
        <f t="shared" si="20"/>
        <v>0</v>
      </c>
      <c r="EW15" s="39">
        <f t="shared" si="21"/>
        <v>0</v>
      </c>
      <c r="EX15" s="39">
        <v>5</v>
      </c>
      <c r="EY15" s="39">
        <v>233</v>
      </c>
      <c r="EZ15" s="39">
        <v>3.495</v>
      </c>
      <c r="FA15" s="39"/>
      <c r="FB15" s="39"/>
      <c r="FC15" s="39"/>
      <c r="FD15" s="39"/>
      <c r="FE15" s="39"/>
      <c r="FF15" s="39"/>
      <c r="FG15" s="39"/>
      <c r="FH15" s="39"/>
      <c r="FI15" s="39"/>
      <c r="FJ15" s="39">
        <f t="shared" si="22"/>
        <v>5</v>
      </c>
      <c r="FK15" s="39">
        <f t="shared" si="23"/>
        <v>233</v>
      </c>
      <c r="FL15" s="39">
        <f t="shared" si="24"/>
        <v>3.495</v>
      </c>
      <c r="FM15" s="39"/>
      <c r="FN15" s="39"/>
      <c r="FO15" s="39"/>
      <c r="FP15" s="39"/>
      <c r="FQ15" s="39"/>
      <c r="FR15" s="39"/>
      <c r="FS15" s="39">
        <v>23</v>
      </c>
      <c r="FT15" s="39">
        <v>6.41</v>
      </c>
      <c r="FU15" s="39">
        <v>0.641</v>
      </c>
      <c r="FV15" s="39"/>
      <c r="FW15" s="39"/>
      <c r="FX15" s="39"/>
      <c r="FY15" s="39"/>
      <c r="FZ15" s="39"/>
      <c r="GA15" s="39"/>
      <c r="GB15" s="39"/>
      <c r="GC15" s="39"/>
      <c r="GD15" s="39"/>
      <c r="GE15" s="39">
        <v>2</v>
      </c>
      <c r="GF15" s="39">
        <v>0.82</v>
      </c>
      <c r="GG15" s="39">
        <v>0.082</v>
      </c>
      <c r="GH15" s="39">
        <f t="shared" ref="GH15:GJ15" si="50">FM15+FP15+FS15+FV15+FY15+GB15+GE15</f>
        <v>25</v>
      </c>
      <c r="GI15" s="39">
        <f t="shared" si="50"/>
        <v>7.23</v>
      </c>
      <c r="GJ15" s="39">
        <f t="shared" si="50"/>
        <v>0.723</v>
      </c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>
        <f t="shared" ref="HF15:HH15" si="51">GK15+GN15+GQ15+GT15+GW15+GZ15+HC15</f>
        <v>0</v>
      </c>
      <c r="HG15" s="39">
        <f t="shared" si="51"/>
        <v>0</v>
      </c>
      <c r="HH15" s="39">
        <f t="shared" si="51"/>
        <v>0</v>
      </c>
      <c r="HI15" s="39">
        <v>4</v>
      </c>
      <c r="HJ15" s="39">
        <v>0.1041</v>
      </c>
      <c r="HK15" s="39"/>
      <c r="HL15" s="39"/>
      <c r="HM15" s="39">
        <v>2</v>
      </c>
      <c r="HN15" s="39">
        <v>0.1308</v>
      </c>
      <c r="HO15" s="39"/>
      <c r="HP15" s="39"/>
      <c r="HQ15" s="39"/>
      <c r="HR15" s="39"/>
      <c r="HS15" s="39">
        <v>10</v>
      </c>
      <c r="HT15" s="39">
        <v>0.3181</v>
      </c>
      <c r="HU15" s="39">
        <v>1</v>
      </c>
      <c r="HV15" s="39">
        <v>0.1652</v>
      </c>
      <c r="HW15" s="39"/>
      <c r="HX15" s="39"/>
      <c r="HY15" s="39"/>
      <c r="HZ15" s="39"/>
      <c r="IA15" s="39"/>
      <c r="IB15" s="39"/>
      <c r="IC15" s="39"/>
      <c r="ID15" s="39"/>
      <c r="IE15" s="39">
        <f t="shared" si="28"/>
        <v>1</v>
      </c>
      <c r="IF15" s="39">
        <f t="shared" si="29"/>
        <v>0.1652</v>
      </c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>
        <v>0</v>
      </c>
      <c r="IZ15" s="39">
        <v>0</v>
      </c>
      <c r="JA15" s="39">
        <v>22</v>
      </c>
      <c r="JB15" s="39">
        <v>1227.4</v>
      </c>
      <c r="JC15" s="39">
        <v>18.411</v>
      </c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>
        <f t="shared" si="30"/>
        <v>0</v>
      </c>
      <c r="JO15" s="39">
        <f t="shared" si="31"/>
        <v>0</v>
      </c>
    </row>
    <row r="16" s="19" customFormat="1" ht="25" customHeight="1" spans="1:275">
      <c r="A16" s="39">
        <v>12</v>
      </c>
      <c r="B16" s="41" t="s">
        <v>123</v>
      </c>
      <c r="C16" s="39">
        <f t="shared" si="3"/>
        <v>12.6814</v>
      </c>
      <c r="D16" s="39">
        <v>3</v>
      </c>
      <c r="E16" s="39">
        <v>3</v>
      </c>
      <c r="F16" s="39">
        <v>0.9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>
        <f t="shared" si="4"/>
        <v>3</v>
      </c>
      <c r="AI16" s="39">
        <f t="shared" si="5"/>
        <v>3</v>
      </c>
      <c r="AJ16" s="39">
        <f t="shared" si="6"/>
        <v>0.9</v>
      </c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>
        <v>5</v>
      </c>
      <c r="BG16" s="39">
        <v>18</v>
      </c>
      <c r="BH16" s="39">
        <v>5.184</v>
      </c>
      <c r="BI16" s="39"/>
      <c r="BJ16" s="39"/>
      <c r="BK16" s="39"/>
      <c r="BL16" s="39"/>
      <c r="BM16" s="39"/>
      <c r="BN16" s="39"/>
      <c r="BO16" s="39">
        <f t="shared" si="7"/>
        <v>5</v>
      </c>
      <c r="BP16" s="39">
        <f t="shared" si="8"/>
        <v>18</v>
      </c>
      <c r="BQ16" s="39">
        <f t="shared" si="9"/>
        <v>5.184</v>
      </c>
      <c r="BR16" s="39"/>
      <c r="BS16" s="39"/>
      <c r="BT16" s="39"/>
      <c r="BU16" s="39">
        <v>5</v>
      </c>
      <c r="BV16" s="39">
        <v>102</v>
      </c>
      <c r="BW16" s="39">
        <v>3.06</v>
      </c>
      <c r="BX16" s="39"/>
      <c r="BY16" s="39"/>
      <c r="BZ16" s="39"/>
      <c r="CA16" s="39"/>
      <c r="CB16" s="39"/>
      <c r="CC16" s="39"/>
      <c r="CD16" s="39"/>
      <c r="CE16" s="39"/>
      <c r="CF16" s="39"/>
      <c r="CG16" s="39">
        <v>1</v>
      </c>
      <c r="CH16" s="39">
        <v>15</v>
      </c>
      <c r="CI16" s="39">
        <v>0.45</v>
      </c>
      <c r="CJ16" s="39"/>
      <c r="CK16" s="39"/>
      <c r="CL16" s="39"/>
      <c r="CM16" s="39"/>
      <c r="CN16" s="39"/>
      <c r="CO16" s="39"/>
      <c r="CP16" s="39">
        <f t="shared" si="10"/>
        <v>6</v>
      </c>
      <c r="CQ16" s="39">
        <f t="shared" si="11"/>
        <v>117</v>
      </c>
      <c r="CR16" s="39">
        <f t="shared" si="12"/>
        <v>3.51</v>
      </c>
      <c r="CS16" s="39"/>
      <c r="CT16" s="39"/>
      <c r="CU16" s="39"/>
      <c r="CV16" s="39">
        <v>3</v>
      </c>
      <c r="CW16" s="39">
        <v>7</v>
      </c>
      <c r="CX16" s="39">
        <v>0.28</v>
      </c>
      <c r="CY16" s="39">
        <f t="shared" si="13"/>
        <v>3</v>
      </c>
      <c r="CZ16" s="39">
        <f t="shared" si="14"/>
        <v>7</v>
      </c>
      <c r="DA16" s="39">
        <f t="shared" si="32"/>
        <v>0.28</v>
      </c>
      <c r="DB16" s="39"/>
      <c r="DC16" s="39"/>
      <c r="DD16" s="39">
        <v>1</v>
      </c>
      <c r="DE16" s="39">
        <v>0.1</v>
      </c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>
        <f t="shared" si="0"/>
        <v>1</v>
      </c>
      <c r="DS16" s="39">
        <f t="shared" si="15"/>
        <v>0.1</v>
      </c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>
        <f t="shared" si="16"/>
        <v>0</v>
      </c>
      <c r="EJ16" s="39">
        <f t="shared" si="17"/>
        <v>0</v>
      </c>
      <c r="EK16" s="39">
        <f t="shared" si="18"/>
        <v>0</v>
      </c>
      <c r="EL16" s="39"/>
      <c r="EM16" s="39"/>
      <c r="EN16" s="39"/>
      <c r="EO16" s="39"/>
      <c r="EP16" s="39"/>
      <c r="EQ16" s="39"/>
      <c r="ER16" s="39"/>
      <c r="ES16" s="39"/>
      <c r="ET16" s="39"/>
      <c r="EU16" s="39">
        <f t="shared" si="19"/>
        <v>0</v>
      </c>
      <c r="EV16" s="39">
        <f t="shared" si="20"/>
        <v>0</v>
      </c>
      <c r="EW16" s="39">
        <f t="shared" si="21"/>
        <v>0</v>
      </c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>
        <f t="shared" si="22"/>
        <v>0</v>
      </c>
      <c r="FK16" s="39">
        <f t="shared" si="23"/>
        <v>0</v>
      </c>
      <c r="FL16" s="39">
        <f t="shared" si="24"/>
        <v>0</v>
      </c>
      <c r="FM16" s="39"/>
      <c r="FN16" s="39"/>
      <c r="FO16" s="39"/>
      <c r="FP16" s="39"/>
      <c r="FQ16" s="39"/>
      <c r="FR16" s="39"/>
      <c r="FS16" s="39">
        <v>11</v>
      </c>
      <c r="FT16" s="39">
        <v>6.42</v>
      </c>
      <c r="FU16" s="39">
        <v>0.642</v>
      </c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>
        <f t="shared" ref="GH16:GJ16" si="52">FM16+FP16+FS16+FV16+FY16+GB16+GE16</f>
        <v>11</v>
      </c>
      <c r="GI16" s="39">
        <f t="shared" si="52"/>
        <v>6.42</v>
      </c>
      <c r="GJ16" s="39">
        <f t="shared" si="52"/>
        <v>0.642</v>
      </c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>
        <f t="shared" ref="HF16:HH16" si="53">GK16+GN16+GQ16+GT16+GW16+GZ16+HC16</f>
        <v>0</v>
      </c>
      <c r="HG16" s="39">
        <f t="shared" si="53"/>
        <v>0</v>
      </c>
      <c r="HH16" s="39">
        <f t="shared" si="53"/>
        <v>0</v>
      </c>
      <c r="HI16" s="39"/>
      <c r="HJ16" s="39"/>
      <c r="HK16" s="39"/>
      <c r="HL16" s="39"/>
      <c r="HM16" s="39"/>
      <c r="HN16" s="39"/>
      <c r="HO16" s="39">
        <v>1</v>
      </c>
      <c r="HP16" s="39">
        <v>0.0594</v>
      </c>
      <c r="HQ16" s="39"/>
      <c r="HR16" s="39"/>
      <c r="HS16" s="39">
        <f t="shared" si="27"/>
        <v>1</v>
      </c>
      <c r="HT16" s="39">
        <f t="shared" si="39"/>
        <v>0.0594</v>
      </c>
      <c r="HU16" s="39"/>
      <c r="HV16" s="39"/>
      <c r="HW16" s="39"/>
      <c r="HX16" s="39"/>
      <c r="HY16" s="39">
        <v>1</v>
      </c>
      <c r="HZ16" s="39">
        <v>0.1735</v>
      </c>
      <c r="IA16" s="39"/>
      <c r="IB16" s="39"/>
      <c r="IC16" s="39"/>
      <c r="ID16" s="39"/>
      <c r="IE16" s="39">
        <f t="shared" si="28"/>
        <v>1</v>
      </c>
      <c r="IF16" s="39">
        <f t="shared" si="29"/>
        <v>0.1735</v>
      </c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>
        <v>0</v>
      </c>
      <c r="IZ16" s="39">
        <v>0</v>
      </c>
      <c r="JA16" s="39">
        <v>7</v>
      </c>
      <c r="JB16" s="39">
        <v>95.5</v>
      </c>
      <c r="JC16" s="39">
        <v>1.4325</v>
      </c>
      <c r="JD16" s="39"/>
      <c r="JE16" s="39"/>
      <c r="JF16" s="39"/>
      <c r="JG16" s="39"/>
      <c r="JH16" s="39"/>
      <c r="JI16" s="39"/>
      <c r="JJ16" s="39"/>
      <c r="JK16" s="39"/>
      <c r="JL16" s="39">
        <v>4</v>
      </c>
      <c r="JM16" s="39">
        <v>0.4</v>
      </c>
      <c r="JN16" s="39">
        <f t="shared" si="30"/>
        <v>4</v>
      </c>
      <c r="JO16" s="39">
        <f t="shared" si="31"/>
        <v>0.4</v>
      </c>
    </row>
    <row r="17" s="19" customFormat="1" ht="25" customHeight="1" spans="1:275">
      <c r="A17" s="39">
        <v>13</v>
      </c>
      <c r="B17" s="41" t="s">
        <v>124</v>
      </c>
      <c r="C17" s="39">
        <f t="shared" si="3"/>
        <v>26.3648</v>
      </c>
      <c r="D17" s="39">
        <v>3</v>
      </c>
      <c r="E17" s="39">
        <v>3</v>
      </c>
      <c r="F17" s="39">
        <v>0.9</v>
      </c>
      <c r="G17" s="39">
        <v>10</v>
      </c>
      <c r="H17" s="39">
        <v>15</v>
      </c>
      <c r="I17" s="39">
        <v>4.5</v>
      </c>
      <c r="J17" s="39">
        <v>8</v>
      </c>
      <c r="K17" s="39">
        <v>11</v>
      </c>
      <c r="L17" s="39">
        <v>3.3</v>
      </c>
      <c r="M17" s="39"/>
      <c r="N17" s="39"/>
      <c r="O17" s="39"/>
      <c r="P17" s="39"/>
      <c r="Q17" s="39"/>
      <c r="R17" s="39"/>
      <c r="S17" s="39">
        <v>8</v>
      </c>
      <c r="T17" s="39">
        <v>12</v>
      </c>
      <c r="U17" s="39">
        <v>3.6</v>
      </c>
      <c r="V17" s="39"/>
      <c r="W17" s="39"/>
      <c r="X17" s="39"/>
      <c r="Y17" s="39">
        <v>6</v>
      </c>
      <c r="Z17" s="39">
        <v>7</v>
      </c>
      <c r="AA17" s="39">
        <v>2.1</v>
      </c>
      <c r="AB17" s="39"/>
      <c r="AC17" s="39"/>
      <c r="AD17" s="39"/>
      <c r="AE17" s="39"/>
      <c r="AF17" s="39"/>
      <c r="AG17" s="39"/>
      <c r="AH17" s="39">
        <f t="shared" si="4"/>
        <v>35</v>
      </c>
      <c r="AI17" s="39">
        <f t="shared" si="5"/>
        <v>48</v>
      </c>
      <c r="AJ17" s="39">
        <f t="shared" si="6"/>
        <v>14.4</v>
      </c>
      <c r="AK17" s="39"/>
      <c r="AL17" s="39"/>
      <c r="AM17" s="39"/>
      <c r="AN17" s="39"/>
      <c r="AO17" s="39"/>
      <c r="AP17" s="39"/>
      <c r="AQ17" s="39">
        <v>2</v>
      </c>
      <c r="AR17" s="39">
        <v>2</v>
      </c>
      <c r="AS17" s="39">
        <v>0.7</v>
      </c>
      <c r="AT17" s="39"/>
      <c r="AU17" s="39"/>
      <c r="AV17" s="39"/>
      <c r="AW17" s="39"/>
      <c r="AX17" s="39"/>
      <c r="AY17" s="39"/>
      <c r="AZ17" s="39">
        <v>4</v>
      </c>
      <c r="BA17" s="39">
        <v>14</v>
      </c>
      <c r="BB17" s="39">
        <v>3.8</v>
      </c>
      <c r="BC17" s="39"/>
      <c r="BD17" s="39"/>
      <c r="BE17" s="39"/>
      <c r="BF17" s="39">
        <v>1</v>
      </c>
      <c r="BG17" s="39">
        <v>2</v>
      </c>
      <c r="BH17" s="39">
        <v>0.668</v>
      </c>
      <c r="BI17" s="39"/>
      <c r="BJ17" s="39"/>
      <c r="BK17" s="39"/>
      <c r="BL17" s="39"/>
      <c r="BM17" s="39"/>
      <c r="BN17" s="39"/>
      <c r="BO17" s="39">
        <f t="shared" si="7"/>
        <v>7</v>
      </c>
      <c r="BP17" s="39">
        <f t="shared" si="8"/>
        <v>18</v>
      </c>
      <c r="BQ17" s="39">
        <f t="shared" si="9"/>
        <v>5.168</v>
      </c>
      <c r="BR17" s="39"/>
      <c r="BS17" s="39"/>
      <c r="BT17" s="39"/>
      <c r="BU17" s="39">
        <v>11</v>
      </c>
      <c r="BV17" s="39">
        <v>77</v>
      </c>
      <c r="BW17" s="39">
        <v>2.31</v>
      </c>
      <c r="BX17" s="39"/>
      <c r="BY17" s="39"/>
      <c r="BZ17" s="39"/>
      <c r="CA17" s="39">
        <v>6</v>
      </c>
      <c r="CB17" s="39">
        <v>21</v>
      </c>
      <c r="CC17" s="39">
        <v>0.63</v>
      </c>
      <c r="CD17" s="39"/>
      <c r="CE17" s="39"/>
      <c r="CF17" s="39"/>
      <c r="CG17" s="39">
        <v>5</v>
      </c>
      <c r="CH17" s="39">
        <v>51</v>
      </c>
      <c r="CI17" s="39">
        <v>1.53</v>
      </c>
      <c r="CJ17" s="39"/>
      <c r="CK17" s="39"/>
      <c r="CL17" s="39"/>
      <c r="CM17" s="39"/>
      <c r="CN17" s="39"/>
      <c r="CO17" s="39"/>
      <c r="CP17" s="39">
        <f t="shared" si="10"/>
        <v>22</v>
      </c>
      <c r="CQ17" s="39">
        <f t="shared" si="11"/>
        <v>149</v>
      </c>
      <c r="CR17" s="39">
        <f t="shared" si="12"/>
        <v>4.47</v>
      </c>
      <c r="CS17" s="39"/>
      <c r="CT17" s="39"/>
      <c r="CU17" s="39"/>
      <c r="CV17" s="39"/>
      <c r="CW17" s="39"/>
      <c r="CX17" s="39"/>
      <c r="CY17" s="39">
        <f t="shared" si="13"/>
        <v>0</v>
      </c>
      <c r="CZ17" s="39">
        <f t="shared" si="14"/>
        <v>0</v>
      </c>
      <c r="DA17" s="39">
        <f t="shared" si="32"/>
        <v>0</v>
      </c>
      <c r="DB17" s="39">
        <v>1</v>
      </c>
      <c r="DC17" s="39">
        <v>0.2</v>
      </c>
      <c r="DD17" s="39">
        <v>1</v>
      </c>
      <c r="DE17" s="39">
        <v>0.2</v>
      </c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>
        <f t="shared" si="0"/>
        <v>2</v>
      </c>
      <c r="DS17" s="39">
        <f t="shared" si="15"/>
        <v>0.4</v>
      </c>
      <c r="DT17" s="39">
        <v>1</v>
      </c>
      <c r="DU17" s="39">
        <v>8</v>
      </c>
      <c r="DV17" s="39">
        <v>0.024</v>
      </c>
      <c r="DW17" s="39"/>
      <c r="DX17" s="39"/>
      <c r="DY17" s="39"/>
      <c r="DZ17" s="39"/>
      <c r="EA17" s="39"/>
      <c r="EB17" s="39"/>
      <c r="EC17" s="39">
        <v>1</v>
      </c>
      <c r="ED17" s="39">
        <v>30</v>
      </c>
      <c r="EE17" s="39">
        <v>0.09</v>
      </c>
      <c r="EF17" s="39"/>
      <c r="EG17" s="39"/>
      <c r="EH17" s="39"/>
      <c r="EI17" s="39">
        <f t="shared" si="16"/>
        <v>2</v>
      </c>
      <c r="EJ17" s="39">
        <f t="shared" si="17"/>
        <v>38</v>
      </c>
      <c r="EK17" s="39">
        <f t="shared" si="18"/>
        <v>0.114</v>
      </c>
      <c r="EL17" s="39"/>
      <c r="EM17" s="39"/>
      <c r="EN17" s="39"/>
      <c r="EO17" s="39"/>
      <c r="EP17" s="39"/>
      <c r="EQ17" s="39"/>
      <c r="ER17" s="39"/>
      <c r="ES17" s="39"/>
      <c r="ET17" s="39"/>
      <c r="EU17" s="39">
        <f t="shared" si="19"/>
        <v>0</v>
      </c>
      <c r="EV17" s="39">
        <f t="shared" si="20"/>
        <v>0</v>
      </c>
      <c r="EW17" s="39">
        <f t="shared" si="21"/>
        <v>0</v>
      </c>
      <c r="EX17" s="39">
        <v>1</v>
      </c>
      <c r="EY17" s="39">
        <v>8</v>
      </c>
      <c r="EZ17" s="39">
        <v>0.12</v>
      </c>
      <c r="FA17" s="39"/>
      <c r="FB17" s="39"/>
      <c r="FC17" s="39"/>
      <c r="FD17" s="39"/>
      <c r="FE17" s="39"/>
      <c r="FF17" s="39"/>
      <c r="FG17" s="39"/>
      <c r="FH17" s="39"/>
      <c r="FI17" s="39"/>
      <c r="FJ17" s="39">
        <f t="shared" si="22"/>
        <v>1</v>
      </c>
      <c r="FK17" s="39">
        <f t="shared" si="23"/>
        <v>8</v>
      </c>
      <c r="FL17" s="39">
        <f t="shared" si="24"/>
        <v>0.12</v>
      </c>
      <c r="FM17" s="39"/>
      <c r="FN17" s="39"/>
      <c r="FO17" s="39"/>
      <c r="FP17" s="39"/>
      <c r="FQ17" s="39"/>
      <c r="FR17" s="39"/>
      <c r="FS17" s="39">
        <v>6</v>
      </c>
      <c r="FT17" s="39">
        <v>11.12</v>
      </c>
      <c r="FU17" s="39">
        <v>1.112</v>
      </c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>
        <f t="shared" ref="GH17:GJ17" si="54">FM17+FP17+FS17+FV17+FY17+GB17+GE17</f>
        <v>6</v>
      </c>
      <c r="GI17" s="39">
        <f t="shared" si="54"/>
        <v>11.12</v>
      </c>
      <c r="GJ17" s="39">
        <f t="shared" si="54"/>
        <v>1.112</v>
      </c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>
        <f t="shared" ref="HF17:HH17" si="55">GK17+GN17+GQ17+GT17+GW17+GZ17+HC17</f>
        <v>0</v>
      </c>
      <c r="HG17" s="39">
        <f t="shared" si="55"/>
        <v>0</v>
      </c>
      <c r="HH17" s="39">
        <f t="shared" si="55"/>
        <v>0</v>
      </c>
      <c r="HI17" s="39"/>
      <c r="HJ17" s="39"/>
      <c r="HK17" s="39">
        <v>1</v>
      </c>
      <c r="HL17" s="39">
        <v>0.0308</v>
      </c>
      <c r="HM17" s="39"/>
      <c r="HN17" s="39"/>
      <c r="HO17" s="39"/>
      <c r="HP17" s="39"/>
      <c r="HQ17" s="39"/>
      <c r="HR17" s="39"/>
      <c r="HS17" s="39">
        <f t="shared" si="27"/>
        <v>1</v>
      </c>
      <c r="HT17" s="39">
        <f t="shared" si="39"/>
        <v>0.0308</v>
      </c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>
        <f t="shared" si="28"/>
        <v>0</v>
      </c>
      <c r="IF17" s="39">
        <f t="shared" si="29"/>
        <v>0</v>
      </c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>
        <v>0</v>
      </c>
      <c r="IZ17" s="39">
        <v>0</v>
      </c>
      <c r="JA17" s="39">
        <v>1</v>
      </c>
      <c r="JB17" s="39">
        <v>30</v>
      </c>
      <c r="JC17" s="39">
        <v>0.45</v>
      </c>
      <c r="JD17" s="39"/>
      <c r="JE17" s="39"/>
      <c r="JF17" s="39"/>
      <c r="JG17" s="39"/>
      <c r="JH17" s="39"/>
      <c r="JI17" s="39"/>
      <c r="JJ17" s="39">
        <v>1</v>
      </c>
      <c r="JK17" s="39">
        <v>0.1</v>
      </c>
      <c r="JL17" s="39"/>
      <c r="JM17" s="39"/>
      <c r="JN17" s="39">
        <f t="shared" si="30"/>
        <v>1</v>
      </c>
      <c r="JO17" s="39">
        <f t="shared" si="31"/>
        <v>0.1</v>
      </c>
    </row>
    <row r="18" s="19" customFormat="1" ht="25" customHeight="1" spans="1:275">
      <c r="A18" s="39">
        <v>14</v>
      </c>
      <c r="B18" s="42" t="s">
        <v>125</v>
      </c>
      <c r="C18" s="43">
        <f t="shared" si="3"/>
        <v>0.04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>
        <f t="shared" si="4"/>
        <v>0</v>
      </c>
      <c r="AI18" s="43">
        <f t="shared" si="5"/>
        <v>0</v>
      </c>
      <c r="AJ18" s="43">
        <f t="shared" si="6"/>
        <v>0</v>
      </c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>
        <f t="shared" si="7"/>
        <v>0</v>
      </c>
      <c r="BP18" s="43">
        <f t="shared" si="8"/>
        <v>0</v>
      </c>
      <c r="BQ18" s="43">
        <f t="shared" si="9"/>
        <v>0</v>
      </c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>
        <f t="shared" si="10"/>
        <v>0</v>
      </c>
      <c r="CQ18" s="43">
        <f t="shared" si="11"/>
        <v>0</v>
      </c>
      <c r="CR18" s="43">
        <f t="shared" si="12"/>
        <v>0</v>
      </c>
      <c r="CS18" s="43"/>
      <c r="CT18" s="43"/>
      <c r="CU18" s="43"/>
      <c r="CV18" s="43"/>
      <c r="CW18" s="43"/>
      <c r="CX18" s="43"/>
      <c r="CY18" s="43">
        <f t="shared" si="13"/>
        <v>0</v>
      </c>
      <c r="CZ18" s="43">
        <f t="shared" si="14"/>
        <v>0</v>
      </c>
      <c r="DA18" s="43">
        <f t="shared" si="32"/>
        <v>0</v>
      </c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>
        <f t="shared" si="0"/>
        <v>0</v>
      </c>
      <c r="DS18" s="43">
        <f t="shared" si="15"/>
        <v>0</v>
      </c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>
        <f t="shared" si="16"/>
        <v>0</v>
      </c>
      <c r="EJ18" s="43">
        <f t="shared" si="17"/>
        <v>0</v>
      </c>
      <c r="EK18" s="43">
        <f t="shared" si="18"/>
        <v>0</v>
      </c>
      <c r="EL18" s="43"/>
      <c r="EM18" s="43"/>
      <c r="EN18" s="43"/>
      <c r="EO18" s="43"/>
      <c r="EP18" s="43"/>
      <c r="EQ18" s="43"/>
      <c r="ER18" s="43"/>
      <c r="ES18" s="43"/>
      <c r="ET18" s="43"/>
      <c r="EU18" s="43">
        <f t="shared" si="19"/>
        <v>0</v>
      </c>
      <c r="EV18" s="43">
        <f t="shared" si="20"/>
        <v>0</v>
      </c>
      <c r="EW18" s="43">
        <f t="shared" si="21"/>
        <v>0</v>
      </c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>
        <f t="shared" si="22"/>
        <v>0</v>
      </c>
      <c r="FK18" s="43">
        <f t="shared" si="23"/>
        <v>0</v>
      </c>
      <c r="FL18" s="43">
        <f t="shared" si="24"/>
        <v>0</v>
      </c>
      <c r="FM18" s="43"/>
      <c r="FN18" s="43"/>
      <c r="FO18" s="43"/>
      <c r="FP18" s="43"/>
      <c r="FQ18" s="43"/>
      <c r="FR18" s="43"/>
      <c r="FS18" s="43">
        <v>2</v>
      </c>
      <c r="FT18" s="43">
        <v>0.4</v>
      </c>
      <c r="FU18" s="43">
        <v>0.04</v>
      </c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>
        <f t="shared" ref="GH18:GJ18" si="56">FM18+FP18+FS18+FV18+FY18+GB18+GE18</f>
        <v>2</v>
      </c>
      <c r="GI18" s="43">
        <f t="shared" si="56"/>
        <v>0.4</v>
      </c>
      <c r="GJ18" s="43">
        <f t="shared" si="56"/>
        <v>0.04</v>
      </c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>
        <f t="shared" ref="HF18:HH18" si="57">GK18+GN18+GQ18+GT18+GW18+GZ18+HC18</f>
        <v>0</v>
      </c>
      <c r="HG18" s="43">
        <f t="shared" si="57"/>
        <v>0</v>
      </c>
      <c r="HH18" s="43">
        <f t="shared" si="57"/>
        <v>0</v>
      </c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>
        <f t="shared" si="27"/>
        <v>0</v>
      </c>
      <c r="HT18" s="43">
        <f t="shared" si="39"/>
        <v>0</v>
      </c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>
        <f t="shared" si="28"/>
        <v>0</v>
      </c>
      <c r="IF18" s="43">
        <f t="shared" si="29"/>
        <v>0</v>
      </c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  <c r="IW18" s="43"/>
      <c r="IX18" s="43"/>
      <c r="IY18" s="43"/>
      <c r="IZ18" s="43"/>
      <c r="JA18" s="43"/>
      <c r="JB18" s="43"/>
      <c r="JC18" s="43"/>
      <c r="JD18" s="43"/>
      <c r="JE18" s="43"/>
      <c r="JF18" s="43"/>
      <c r="JG18" s="43"/>
      <c r="JH18" s="43"/>
      <c r="JI18" s="43"/>
      <c r="JJ18" s="43"/>
      <c r="JK18" s="43"/>
      <c r="JL18" s="43"/>
      <c r="JM18" s="43"/>
      <c r="JN18" s="43">
        <f t="shared" si="30"/>
        <v>0</v>
      </c>
      <c r="JO18" s="43">
        <f t="shared" si="31"/>
        <v>0</v>
      </c>
    </row>
    <row r="19" s="20" customFormat="1" ht="18" customHeight="1" spans="1:275">
      <c r="A19" s="41" t="s">
        <v>126</v>
      </c>
      <c r="B19" s="44"/>
      <c r="C19" s="45">
        <f>SUM(C5:C18)</f>
        <v>1776.74505</v>
      </c>
      <c r="D19" s="39">
        <f t="shared" ref="D19:AJ19" si="58">SUM(D5:D18)</f>
        <v>233</v>
      </c>
      <c r="E19" s="39">
        <f t="shared" si="58"/>
        <v>336</v>
      </c>
      <c r="F19" s="39">
        <f t="shared" si="58"/>
        <v>100.8</v>
      </c>
      <c r="G19" s="39">
        <f t="shared" si="58"/>
        <v>304</v>
      </c>
      <c r="H19" s="39">
        <f t="shared" si="58"/>
        <v>414</v>
      </c>
      <c r="I19" s="39">
        <f t="shared" si="58"/>
        <v>124.2</v>
      </c>
      <c r="J19" s="39">
        <f t="shared" si="58"/>
        <v>152</v>
      </c>
      <c r="K19" s="39">
        <f t="shared" si="58"/>
        <v>233</v>
      </c>
      <c r="L19" s="39">
        <f t="shared" si="58"/>
        <v>69.9</v>
      </c>
      <c r="M19" s="39">
        <f t="shared" si="58"/>
        <v>135</v>
      </c>
      <c r="N19" s="39">
        <f t="shared" si="58"/>
        <v>294</v>
      </c>
      <c r="O19" s="39">
        <f t="shared" si="58"/>
        <v>88.2</v>
      </c>
      <c r="P19" s="39">
        <f t="shared" si="58"/>
        <v>254</v>
      </c>
      <c r="Q19" s="39">
        <f t="shared" si="58"/>
        <v>421</v>
      </c>
      <c r="R19" s="39">
        <f t="shared" si="58"/>
        <v>126.3</v>
      </c>
      <c r="S19" s="39">
        <f t="shared" si="58"/>
        <v>95</v>
      </c>
      <c r="T19" s="39">
        <f t="shared" si="58"/>
        <v>202</v>
      </c>
      <c r="U19" s="39">
        <f t="shared" si="58"/>
        <v>60.6</v>
      </c>
      <c r="V19" s="39">
        <f t="shared" si="58"/>
        <v>90</v>
      </c>
      <c r="W19" s="39">
        <f t="shared" si="58"/>
        <v>176</v>
      </c>
      <c r="X19" s="39">
        <f t="shared" si="58"/>
        <v>52.8</v>
      </c>
      <c r="Y19" s="39">
        <f t="shared" si="58"/>
        <v>100</v>
      </c>
      <c r="Z19" s="39">
        <f t="shared" si="58"/>
        <v>209</v>
      </c>
      <c r="AA19" s="39">
        <f t="shared" si="58"/>
        <v>62.7</v>
      </c>
      <c r="AB19" s="39">
        <f t="shared" si="58"/>
        <v>79</v>
      </c>
      <c r="AC19" s="39">
        <f t="shared" si="58"/>
        <v>115</v>
      </c>
      <c r="AD19" s="39">
        <f t="shared" si="58"/>
        <v>34.5</v>
      </c>
      <c r="AE19" s="39">
        <f t="shared" si="58"/>
        <v>38</v>
      </c>
      <c r="AF19" s="39">
        <f t="shared" si="58"/>
        <v>72</v>
      </c>
      <c r="AG19" s="39">
        <f t="shared" si="58"/>
        <v>21.6</v>
      </c>
      <c r="AH19" s="45">
        <f t="shared" si="58"/>
        <v>1480</v>
      </c>
      <c r="AI19" s="45">
        <f t="shared" si="58"/>
        <v>2472</v>
      </c>
      <c r="AJ19" s="45">
        <f t="shared" si="58"/>
        <v>741.6</v>
      </c>
      <c r="AK19" s="45">
        <f t="shared" ref="AK19:AQ19" si="59">SUM(AK5:AK18)</f>
        <v>0</v>
      </c>
      <c r="AL19" s="45">
        <f t="shared" si="59"/>
        <v>0</v>
      </c>
      <c r="AM19" s="45">
        <f t="shared" si="59"/>
        <v>0</v>
      </c>
      <c r="AN19" s="45">
        <f t="shared" si="59"/>
        <v>14</v>
      </c>
      <c r="AO19" s="45">
        <f t="shared" si="59"/>
        <v>14</v>
      </c>
      <c r="AP19" s="45">
        <f t="shared" si="59"/>
        <v>4.8224</v>
      </c>
      <c r="AQ19" s="45">
        <f t="shared" si="59"/>
        <v>18</v>
      </c>
      <c r="AR19" s="45">
        <f t="shared" ref="AR19:BN19" si="60">SUM(AR5:AR18)</f>
        <v>26</v>
      </c>
      <c r="AS19" s="45">
        <f t="shared" si="60"/>
        <v>8.112</v>
      </c>
      <c r="AT19" s="45">
        <f t="shared" si="60"/>
        <v>3</v>
      </c>
      <c r="AU19" s="45">
        <f t="shared" si="60"/>
        <v>3</v>
      </c>
      <c r="AV19" s="45">
        <f t="shared" si="60"/>
        <v>0.934</v>
      </c>
      <c r="AW19" s="45">
        <f t="shared" si="60"/>
        <v>15</v>
      </c>
      <c r="AX19" s="45">
        <f t="shared" si="60"/>
        <v>25</v>
      </c>
      <c r="AY19" s="45">
        <f t="shared" si="60"/>
        <v>8.548</v>
      </c>
      <c r="AZ19" s="45">
        <f t="shared" si="60"/>
        <v>14</v>
      </c>
      <c r="BA19" s="45">
        <f t="shared" si="60"/>
        <v>41</v>
      </c>
      <c r="BB19" s="45">
        <f t="shared" si="60"/>
        <v>14.088</v>
      </c>
      <c r="BC19" s="45">
        <f t="shared" si="60"/>
        <v>16</v>
      </c>
      <c r="BD19" s="45">
        <f t="shared" si="60"/>
        <v>29</v>
      </c>
      <c r="BE19" s="45">
        <f t="shared" si="60"/>
        <v>9.712</v>
      </c>
      <c r="BF19" s="45">
        <f t="shared" si="60"/>
        <v>84</v>
      </c>
      <c r="BG19" s="45">
        <f t="shared" si="60"/>
        <v>103</v>
      </c>
      <c r="BH19" s="45">
        <f t="shared" si="60"/>
        <v>37.852</v>
      </c>
      <c r="BI19" s="45">
        <f t="shared" si="60"/>
        <v>59</v>
      </c>
      <c r="BJ19" s="45">
        <f t="shared" si="60"/>
        <v>251</v>
      </c>
      <c r="BK19" s="45">
        <f t="shared" si="60"/>
        <v>95.83328</v>
      </c>
      <c r="BL19" s="45"/>
      <c r="BM19" s="45"/>
      <c r="BN19" s="45"/>
      <c r="BO19" s="45">
        <f>SUM(BO5:BO18)</f>
        <v>273</v>
      </c>
      <c r="BP19" s="45">
        <f>SUM(BP5:BP18)</f>
        <v>700</v>
      </c>
      <c r="BQ19" s="45">
        <f>SUM(BQ5:BQ18)</f>
        <v>252.91968</v>
      </c>
      <c r="BR19" s="45">
        <f t="shared" ref="BR19:CZ19" si="61">SUM(BR5:BR18)</f>
        <v>298</v>
      </c>
      <c r="BS19" s="45">
        <f t="shared" si="61"/>
        <v>1915</v>
      </c>
      <c r="BT19" s="45">
        <f t="shared" si="61"/>
        <v>57.45</v>
      </c>
      <c r="BU19" s="45">
        <f t="shared" si="61"/>
        <v>252</v>
      </c>
      <c r="BV19" s="45">
        <f t="shared" si="61"/>
        <v>1431</v>
      </c>
      <c r="BW19" s="45">
        <f t="shared" si="61"/>
        <v>42.93</v>
      </c>
      <c r="BX19" s="45">
        <f t="shared" si="61"/>
        <v>142</v>
      </c>
      <c r="BY19" s="45">
        <f t="shared" si="61"/>
        <v>1170</v>
      </c>
      <c r="BZ19" s="45">
        <f t="shared" si="61"/>
        <v>35.1</v>
      </c>
      <c r="CA19" s="45">
        <f t="shared" si="61"/>
        <v>70</v>
      </c>
      <c r="CB19" s="45">
        <f t="shared" si="61"/>
        <v>391</v>
      </c>
      <c r="CC19" s="45">
        <f t="shared" si="61"/>
        <v>11.73</v>
      </c>
      <c r="CD19" s="45">
        <f t="shared" si="61"/>
        <v>52</v>
      </c>
      <c r="CE19" s="45">
        <f t="shared" si="61"/>
        <v>528</v>
      </c>
      <c r="CF19" s="45">
        <f t="shared" si="61"/>
        <v>15.84</v>
      </c>
      <c r="CG19" s="45">
        <f t="shared" si="61"/>
        <v>43</v>
      </c>
      <c r="CH19" s="45">
        <f t="shared" si="61"/>
        <v>271</v>
      </c>
      <c r="CI19" s="45">
        <f t="shared" si="61"/>
        <v>8.13</v>
      </c>
      <c r="CJ19" s="45">
        <f t="shared" si="61"/>
        <v>109</v>
      </c>
      <c r="CK19" s="45">
        <f t="shared" si="61"/>
        <v>1457</v>
      </c>
      <c r="CL19" s="45">
        <f t="shared" si="61"/>
        <v>43.71</v>
      </c>
      <c r="CM19" s="45"/>
      <c r="CN19" s="45"/>
      <c r="CO19" s="45"/>
      <c r="CP19" s="45">
        <f t="shared" ref="CP19:DA19" si="62">SUM(CP5:CP18)</f>
        <v>1014</v>
      </c>
      <c r="CQ19" s="45">
        <f t="shared" si="62"/>
        <v>7458</v>
      </c>
      <c r="CR19" s="45">
        <f t="shared" si="62"/>
        <v>223.74</v>
      </c>
      <c r="CS19" s="45">
        <f t="shared" si="62"/>
        <v>8</v>
      </c>
      <c r="CT19" s="45">
        <f t="shared" si="62"/>
        <v>49</v>
      </c>
      <c r="CU19" s="45">
        <f t="shared" si="62"/>
        <v>1.832</v>
      </c>
      <c r="CV19" s="45">
        <f t="shared" si="62"/>
        <v>4</v>
      </c>
      <c r="CW19" s="45">
        <f t="shared" si="62"/>
        <v>98</v>
      </c>
      <c r="CX19" s="45">
        <f t="shared" si="62"/>
        <v>3.92</v>
      </c>
      <c r="CY19" s="45">
        <f t="shared" si="62"/>
        <v>12</v>
      </c>
      <c r="CZ19" s="45">
        <f t="shared" si="62"/>
        <v>147</v>
      </c>
      <c r="DA19" s="45">
        <f t="shared" si="62"/>
        <v>5.752</v>
      </c>
      <c r="DB19" s="45">
        <f t="shared" ref="DB19:DS19" si="63">SUM(DB5:DB18)</f>
        <v>208</v>
      </c>
      <c r="DC19" s="45">
        <f t="shared" si="63"/>
        <v>36.9</v>
      </c>
      <c r="DD19" s="45">
        <f t="shared" si="63"/>
        <v>91</v>
      </c>
      <c r="DE19" s="53">
        <f t="shared" si="63"/>
        <v>18.1</v>
      </c>
      <c r="DF19" s="45">
        <f t="shared" si="63"/>
        <v>0</v>
      </c>
      <c r="DG19" s="45">
        <f t="shared" si="63"/>
        <v>0</v>
      </c>
      <c r="DH19" s="45">
        <f t="shared" si="63"/>
        <v>0</v>
      </c>
      <c r="DI19" s="45">
        <f t="shared" si="63"/>
        <v>0</v>
      </c>
      <c r="DJ19" s="45">
        <f t="shared" si="63"/>
        <v>0</v>
      </c>
      <c r="DK19" s="45">
        <f t="shared" si="63"/>
        <v>0</v>
      </c>
      <c r="DL19" s="45">
        <f t="shared" si="63"/>
        <v>0</v>
      </c>
      <c r="DM19" s="45">
        <f t="shared" si="63"/>
        <v>0</v>
      </c>
      <c r="DN19" s="45">
        <f t="shared" si="63"/>
        <v>30</v>
      </c>
      <c r="DO19" s="45">
        <f t="shared" si="63"/>
        <v>5.45</v>
      </c>
      <c r="DP19" s="45">
        <f t="shared" si="63"/>
        <v>0</v>
      </c>
      <c r="DQ19" s="45">
        <f t="shared" si="63"/>
        <v>0</v>
      </c>
      <c r="DR19" s="45">
        <f t="shared" si="63"/>
        <v>329</v>
      </c>
      <c r="DS19" s="45">
        <f t="shared" si="63"/>
        <v>60.45</v>
      </c>
      <c r="DT19" s="45">
        <f t="shared" ref="DT19:EH19" si="64">SUM(DT5:DT18)</f>
        <v>8</v>
      </c>
      <c r="DU19" s="45">
        <f t="shared" si="64"/>
        <v>261</v>
      </c>
      <c r="DV19" s="45">
        <f t="shared" si="64"/>
        <v>0.783</v>
      </c>
      <c r="DW19" s="45">
        <f t="shared" si="64"/>
        <v>151</v>
      </c>
      <c r="DX19" s="45">
        <f t="shared" si="64"/>
        <v>1550.27</v>
      </c>
      <c r="DY19" s="45">
        <f t="shared" si="64"/>
        <v>4.65081</v>
      </c>
      <c r="DZ19" s="45">
        <f t="shared" si="64"/>
        <v>51</v>
      </c>
      <c r="EA19" s="45">
        <f t="shared" si="64"/>
        <v>194.02</v>
      </c>
      <c r="EB19" s="45">
        <f t="shared" si="64"/>
        <v>0.58206</v>
      </c>
      <c r="EC19" s="45">
        <f t="shared" si="64"/>
        <v>277</v>
      </c>
      <c r="ED19" s="45">
        <f t="shared" si="64"/>
        <v>6987.9</v>
      </c>
      <c r="EE19" s="45">
        <f t="shared" si="64"/>
        <v>20.9637</v>
      </c>
      <c r="EF19" s="45"/>
      <c r="EG19" s="45"/>
      <c r="EH19" s="45"/>
      <c r="EI19" s="45">
        <f>SUM(EI5:EI18)</f>
        <v>538</v>
      </c>
      <c r="EJ19" s="45">
        <f>SUM(EJ5:EJ18)</f>
        <v>9508.69</v>
      </c>
      <c r="EK19" s="45">
        <f>SUM(EK5:EK18)</f>
        <v>28.52607</v>
      </c>
      <c r="EL19" s="45">
        <f t="shared" ref="EL19:EX19" si="65">SUM(EL5:EL18)</f>
        <v>37</v>
      </c>
      <c r="EM19" s="45">
        <f t="shared" si="65"/>
        <v>404</v>
      </c>
      <c r="EN19" s="45">
        <f t="shared" si="65"/>
        <v>6.06</v>
      </c>
      <c r="EO19" s="45">
        <f t="shared" si="65"/>
        <v>179</v>
      </c>
      <c r="EP19" s="45">
        <f t="shared" si="65"/>
        <v>1423.6</v>
      </c>
      <c r="EQ19" s="45">
        <f t="shared" si="65"/>
        <v>21.354</v>
      </c>
      <c r="ER19" s="45">
        <f t="shared" si="65"/>
        <v>18</v>
      </c>
      <c r="ES19" s="45">
        <f t="shared" si="65"/>
        <v>302.3</v>
      </c>
      <c r="ET19" s="45">
        <f t="shared" si="65"/>
        <v>4.5345</v>
      </c>
      <c r="EU19" s="45">
        <f t="shared" si="65"/>
        <v>234</v>
      </c>
      <c r="EV19" s="45">
        <f t="shared" si="65"/>
        <v>2129.9</v>
      </c>
      <c r="EW19" s="45">
        <f t="shared" si="65"/>
        <v>31.9485</v>
      </c>
      <c r="EX19" s="45">
        <f t="shared" ref="EX19:FL19" si="66">SUM(EX5:EX18)</f>
        <v>30</v>
      </c>
      <c r="EY19" s="45">
        <f t="shared" si="66"/>
        <v>657.3</v>
      </c>
      <c r="EZ19" s="45">
        <f t="shared" si="66"/>
        <v>9.8595</v>
      </c>
      <c r="FA19" s="45">
        <f t="shared" si="66"/>
        <v>288</v>
      </c>
      <c r="FB19" s="45">
        <f t="shared" si="66"/>
        <v>3026.31</v>
      </c>
      <c r="FC19" s="45">
        <f t="shared" si="66"/>
        <v>45.39465</v>
      </c>
      <c r="FD19" s="45">
        <f t="shared" si="66"/>
        <v>55</v>
      </c>
      <c r="FE19" s="45">
        <f t="shared" si="66"/>
        <v>234.37</v>
      </c>
      <c r="FF19" s="45">
        <f t="shared" si="66"/>
        <v>3.51555</v>
      </c>
      <c r="FG19" s="45"/>
      <c r="FH19" s="45"/>
      <c r="FI19" s="45"/>
      <c r="FJ19" s="45">
        <f>SUM(FJ5:FJ18)</f>
        <v>428</v>
      </c>
      <c r="FK19" s="45">
        <f>SUM(FK5:FK18)</f>
        <v>4487.48</v>
      </c>
      <c r="FL19" s="45">
        <f>SUM(FL5:FL18)</f>
        <v>67.3122</v>
      </c>
      <c r="FM19" s="45"/>
      <c r="FN19" s="45"/>
      <c r="FO19" s="45"/>
      <c r="FP19" s="45"/>
      <c r="FQ19" s="45"/>
      <c r="FR19" s="45"/>
      <c r="FS19" s="45">
        <f t="shared" ref="FS19:GJ19" si="67">SUM(FS5:FS18)</f>
        <v>881</v>
      </c>
      <c r="FT19" s="45">
        <f t="shared" si="67"/>
        <v>582.496</v>
      </c>
      <c r="FU19" s="45">
        <f t="shared" si="67"/>
        <v>58.2496</v>
      </c>
      <c r="FV19" s="45">
        <f t="shared" si="67"/>
        <v>0</v>
      </c>
      <c r="FW19" s="45">
        <f t="shared" si="67"/>
        <v>0</v>
      </c>
      <c r="FX19" s="45">
        <f t="shared" si="67"/>
        <v>0</v>
      </c>
      <c r="FY19" s="45">
        <f t="shared" si="67"/>
        <v>0</v>
      </c>
      <c r="FZ19" s="45">
        <f t="shared" si="67"/>
        <v>0</v>
      </c>
      <c r="GA19" s="45">
        <f t="shared" si="67"/>
        <v>0</v>
      </c>
      <c r="GB19" s="45">
        <f t="shared" si="67"/>
        <v>0</v>
      </c>
      <c r="GC19" s="45">
        <f t="shared" si="67"/>
        <v>0</v>
      </c>
      <c r="GD19" s="45">
        <f t="shared" si="67"/>
        <v>0</v>
      </c>
      <c r="GE19" s="45">
        <f t="shared" si="67"/>
        <v>133</v>
      </c>
      <c r="GF19" s="45">
        <f t="shared" si="67"/>
        <v>73.63</v>
      </c>
      <c r="GG19" s="45">
        <f t="shared" si="67"/>
        <v>7.363</v>
      </c>
      <c r="GH19" s="45">
        <f t="shared" si="67"/>
        <v>1014</v>
      </c>
      <c r="GI19" s="45">
        <f t="shared" si="67"/>
        <v>656.126</v>
      </c>
      <c r="GJ19" s="45">
        <f t="shared" si="67"/>
        <v>65.6126</v>
      </c>
      <c r="GK19" s="45"/>
      <c r="GL19" s="45"/>
      <c r="GM19" s="45"/>
      <c r="GN19" s="45">
        <f t="shared" ref="GN19:HP19" si="68">SUM(GN5:GN18)</f>
        <v>149</v>
      </c>
      <c r="GO19" s="45">
        <f t="shared" si="68"/>
        <v>2825</v>
      </c>
      <c r="GP19" s="45">
        <f t="shared" si="68"/>
        <v>28.25</v>
      </c>
      <c r="GQ19" s="45">
        <f t="shared" si="68"/>
        <v>67</v>
      </c>
      <c r="GR19" s="45">
        <f t="shared" si="68"/>
        <v>576</v>
      </c>
      <c r="GS19" s="45">
        <f t="shared" si="68"/>
        <v>5.76</v>
      </c>
      <c r="GT19" s="45">
        <f t="shared" si="68"/>
        <v>0</v>
      </c>
      <c r="GU19" s="45">
        <f t="shared" si="68"/>
        <v>0</v>
      </c>
      <c r="GV19" s="45">
        <f t="shared" si="68"/>
        <v>0</v>
      </c>
      <c r="GW19" s="45">
        <f t="shared" si="68"/>
        <v>0</v>
      </c>
      <c r="GX19" s="45">
        <f t="shared" si="68"/>
        <v>0</v>
      </c>
      <c r="GY19" s="45">
        <f t="shared" si="68"/>
        <v>0</v>
      </c>
      <c r="GZ19" s="45">
        <f t="shared" si="68"/>
        <v>0</v>
      </c>
      <c r="HA19" s="45">
        <f t="shared" si="68"/>
        <v>0</v>
      </c>
      <c r="HB19" s="45">
        <f t="shared" si="68"/>
        <v>0</v>
      </c>
      <c r="HC19" s="45">
        <f t="shared" si="68"/>
        <v>0</v>
      </c>
      <c r="HD19" s="45">
        <f t="shared" si="68"/>
        <v>0</v>
      </c>
      <c r="HE19" s="45">
        <f t="shared" si="68"/>
        <v>0</v>
      </c>
      <c r="HF19" s="45">
        <f t="shared" si="68"/>
        <v>216</v>
      </c>
      <c r="HG19" s="45">
        <f t="shared" si="68"/>
        <v>3401</v>
      </c>
      <c r="HH19" s="45">
        <f t="shared" si="68"/>
        <v>34.01</v>
      </c>
      <c r="HI19" s="45">
        <f t="shared" si="68"/>
        <v>5</v>
      </c>
      <c r="HJ19" s="45">
        <f t="shared" si="68"/>
        <v>0.1349</v>
      </c>
      <c r="HK19" s="45">
        <f t="shared" si="68"/>
        <v>40</v>
      </c>
      <c r="HL19" s="45">
        <f t="shared" si="68"/>
        <v>1.64945</v>
      </c>
      <c r="HM19" s="45">
        <f t="shared" si="68"/>
        <v>14</v>
      </c>
      <c r="HN19" s="45">
        <f t="shared" si="68"/>
        <v>0.4854</v>
      </c>
      <c r="HO19" s="45">
        <f t="shared" si="68"/>
        <v>11</v>
      </c>
      <c r="HP19" s="45">
        <f t="shared" si="68"/>
        <v>0.4637</v>
      </c>
      <c r="HQ19" s="45"/>
      <c r="HR19" s="45"/>
      <c r="HS19" s="45">
        <f t="shared" ref="HS19:IB19" si="69">SUM(HS5:HS18)</f>
        <v>95</v>
      </c>
      <c r="HT19" s="45">
        <f t="shared" si="69"/>
        <v>3.75585</v>
      </c>
      <c r="HU19" s="45">
        <f t="shared" si="69"/>
        <v>4</v>
      </c>
      <c r="HV19" s="45">
        <f t="shared" si="69"/>
        <v>0.5423</v>
      </c>
      <c r="HW19" s="45">
        <f t="shared" si="69"/>
        <v>32</v>
      </c>
      <c r="HX19" s="45">
        <f t="shared" si="69"/>
        <v>4.34835</v>
      </c>
      <c r="HY19" s="45">
        <f t="shared" si="69"/>
        <v>11</v>
      </c>
      <c r="HZ19" s="45">
        <f t="shared" si="69"/>
        <v>1.7534</v>
      </c>
      <c r="IA19" s="45">
        <f t="shared" si="69"/>
        <v>3</v>
      </c>
      <c r="IB19" s="45">
        <f t="shared" si="69"/>
        <v>0.4475</v>
      </c>
      <c r="IC19" s="45"/>
      <c r="ID19" s="45"/>
      <c r="IE19" s="45">
        <f t="shared" ref="IE19:IU19" si="70">SUM(IE5:IE18)</f>
        <v>60</v>
      </c>
      <c r="IF19" s="45">
        <f t="shared" si="70"/>
        <v>8.58375</v>
      </c>
      <c r="IG19" s="45">
        <f t="shared" ref="IG19:IV19" si="71">SUM(IG5:IG18)</f>
        <v>80</v>
      </c>
      <c r="IH19" s="45">
        <f t="shared" si="71"/>
        <v>8</v>
      </c>
      <c r="II19" s="45">
        <f t="shared" si="71"/>
        <v>80</v>
      </c>
      <c r="IJ19" s="45">
        <f t="shared" si="71"/>
        <v>8</v>
      </c>
      <c r="IK19" s="45">
        <f t="shared" si="71"/>
        <v>80</v>
      </c>
      <c r="IL19" s="45">
        <f t="shared" si="71"/>
        <v>8</v>
      </c>
      <c r="IM19" s="45">
        <f t="shared" si="71"/>
        <v>80</v>
      </c>
      <c r="IN19" s="45">
        <f t="shared" si="71"/>
        <v>8</v>
      </c>
      <c r="IO19" s="45">
        <f t="shared" si="71"/>
        <v>79</v>
      </c>
      <c r="IP19" s="45">
        <f t="shared" si="71"/>
        <v>7.9</v>
      </c>
      <c r="IQ19" s="45">
        <f t="shared" si="71"/>
        <v>80</v>
      </c>
      <c r="IR19" s="45">
        <f t="shared" si="71"/>
        <v>8</v>
      </c>
      <c r="IS19" s="45">
        <f t="shared" si="71"/>
        <v>80</v>
      </c>
      <c r="IT19" s="45">
        <f t="shared" si="71"/>
        <v>8</v>
      </c>
      <c r="IU19" s="45">
        <f t="shared" si="71"/>
        <v>80</v>
      </c>
      <c r="IV19" s="45">
        <f t="shared" si="71"/>
        <v>8</v>
      </c>
      <c r="IW19" s="45"/>
      <c r="IX19" s="45"/>
      <c r="IY19" s="45">
        <v>80</v>
      </c>
      <c r="IZ19" s="45">
        <f>SUM(IZ5:IZ18)</f>
        <v>79.7</v>
      </c>
      <c r="JA19" s="45">
        <f t="shared" ref="JA19:JO19" si="72">SUM(JA5:JA18)</f>
        <v>572</v>
      </c>
      <c r="JB19" s="45">
        <f t="shared" si="72"/>
        <v>11268.96</v>
      </c>
      <c r="JC19" s="45">
        <f t="shared" si="72"/>
        <v>169.0344</v>
      </c>
      <c r="JD19" s="45">
        <f t="shared" si="72"/>
        <v>0</v>
      </c>
      <c r="JE19" s="45">
        <f t="shared" si="72"/>
        <v>0</v>
      </c>
      <c r="JF19" s="45">
        <f t="shared" si="72"/>
        <v>0</v>
      </c>
      <c r="JG19" s="45">
        <f t="shared" si="72"/>
        <v>0</v>
      </c>
      <c r="JH19" s="45">
        <f t="shared" si="72"/>
        <v>0</v>
      </c>
      <c r="JI19" s="45">
        <f t="shared" si="72"/>
        <v>0</v>
      </c>
      <c r="JJ19" s="45">
        <f t="shared" si="72"/>
        <v>1</v>
      </c>
      <c r="JK19" s="45">
        <f t="shared" si="72"/>
        <v>0.1</v>
      </c>
      <c r="JL19" s="45">
        <f t="shared" si="72"/>
        <v>37</v>
      </c>
      <c r="JM19" s="45">
        <f t="shared" si="72"/>
        <v>3.7</v>
      </c>
      <c r="JN19" s="45">
        <f t="shared" si="72"/>
        <v>38</v>
      </c>
      <c r="JO19" s="45">
        <f t="shared" si="72"/>
        <v>3.8</v>
      </c>
    </row>
    <row r="20" s="21" customFormat="1" ht="37" customHeight="1" spans="2:3">
      <c r="B20" s="46"/>
      <c r="C20" s="47"/>
    </row>
    <row r="21" ht="21" spans="29:62">
      <c r="AC21" s="51"/>
      <c r="BJ21" s="22">
        <v>1654.96245</v>
      </c>
    </row>
    <row r="22" ht="21" spans="29:62">
      <c r="AC22" s="51"/>
      <c r="BJ22" s="22">
        <v>103.468</v>
      </c>
    </row>
    <row r="23" spans="62:62">
      <c r="BJ23" s="22">
        <f>SUM(BJ21:BJ22)</f>
        <v>1758.43045</v>
      </c>
    </row>
    <row r="24" spans="62:62">
      <c r="BJ24" s="22">
        <v>1758.43045</v>
      </c>
    </row>
  </sheetData>
  <mergeCells count="110">
    <mergeCell ref="A1:B1"/>
    <mergeCell ref="C2:DA2"/>
    <mergeCell ref="EI2:HF2"/>
    <mergeCell ref="HS2:JC2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G3"/>
    <mergeCell ref="AH3:AJ3"/>
    <mergeCell ref="AK3:AM3"/>
    <mergeCell ref="AN3:AP3"/>
    <mergeCell ref="AQ3:AS3"/>
    <mergeCell ref="AT3:AV3"/>
    <mergeCell ref="AW3:AY3"/>
    <mergeCell ref="AZ3:BB3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CD3:CF3"/>
    <mergeCell ref="CG3:CI3"/>
    <mergeCell ref="CJ3:CL3"/>
    <mergeCell ref="CM3:CO3"/>
    <mergeCell ref="CP3:CR3"/>
    <mergeCell ref="CS3:CU3"/>
    <mergeCell ref="CV3:CX3"/>
    <mergeCell ref="CY3:DA3"/>
    <mergeCell ref="DB3:DC3"/>
    <mergeCell ref="DD3:DE3"/>
    <mergeCell ref="DF3:DG3"/>
    <mergeCell ref="DH3:DI3"/>
    <mergeCell ref="DJ3:DK3"/>
    <mergeCell ref="DL3:DM3"/>
    <mergeCell ref="DN3:DO3"/>
    <mergeCell ref="DP3:DQ3"/>
    <mergeCell ref="DR3:DS3"/>
    <mergeCell ref="DT3:DV3"/>
    <mergeCell ref="DW3:DY3"/>
    <mergeCell ref="DZ3:EB3"/>
    <mergeCell ref="EC3:EE3"/>
    <mergeCell ref="EF3:EH3"/>
    <mergeCell ref="EI3:EK3"/>
    <mergeCell ref="EL3:EN3"/>
    <mergeCell ref="EO3:EQ3"/>
    <mergeCell ref="ER3:ET3"/>
    <mergeCell ref="EU3:EW3"/>
    <mergeCell ref="EX3:EZ3"/>
    <mergeCell ref="FA3:FC3"/>
    <mergeCell ref="FD3:FF3"/>
    <mergeCell ref="FG3:FI3"/>
    <mergeCell ref="FJ3:FL3"/>
    <mergeCell ref="FM3:FO3"/>
    <mergeCell ref="FP3:FR3"/>
    <mergeCell ref="FS3:FU3"/>
    <mergeCell ref="FV3:FX3"/>
    <mergeCell ref="FY3:GA3"/>
    <mergeCell ref="GB3:GD3"/>
    <mergeCell ref="GE3:GG3"/>
    <mergeCell ref="GH3:GJ3"/>
    <mergeCell ref="GK3:GM3"/>
    <mergeCell ref="GN3:GP3"/>
    <mergeCell ref="GQ3:GS3"/>
    <mergeCell ref="GT3:GV3"/>
    <mergeCell ref="GW3:GY3"/>
    <mergeCell ref="GZ3:HB3"/>
    <mergeCell ref="HC3:HE3"/>
    <mergeCell ref="HF3:HH3"/>
    <mergeCell ref="HI3:HJ3"/>
    <mergeCell ref="HK3:HL3"/>
    <mergeCell ref="HM3:HN3"/>
    <mergeCell ref="HO3:HP3"/>
    <mergeCell ref="HQ3:HR3"/>
    <mergeCell ref="HS3:HT3"/>
    <mergeCell ref="HU3:HV3"/>
    <mergeCell ref="HW3:HX3"/>
    <mergeCell ref="HY3:HZ3"/>
    <mergeCell ref="IA3:IB3"/>
    <mergeCell ref="IC3:ID3"/>
    <mergeCell ref="IE3:IF3"/>
    <mergeCell ref="IG3:IH3"/>
    <mergeCell ref="II3:IJ3"/>
    <mergeCell ref="IK3:IL3"/>
    <mergeCell ref="IM3:IN3"/>
    <mergeCell ref="IO3:IP3"/>
    <mergeCell ref="IQ3:IR3"/>
    <mergeCell ref="IS3:IT3"/>
    <mergeCell ref="IU3:IV3"/>
    <mergeCell ref="IW3:IX3"/>
    <mergeCell ref="IY3:IZ3"/>
    <mergeCell ref="JA3:JC3"/>
    <mergeCell ref="JD3:JF3"/>
    <mergeCell ref="JG3:JI3"/>
    <mergeCell ref="JJ3:JK3"/>
    <mergeCell ref="JL3:JM3"/>
    <mergeCell ref="JN3:JO3"/>
    <mergeCell ref="A19:B19"/>
    <mergeCell ref="A3:A4"/>
    <mergeCell ref="B3:B4"/>
    <mergeCell ref="C3:C4"/>
  </mergeCells>
  <pageMargins left="0.751388888888889" right="0.751388888888889" top="0.904861111111111" bottom="1" header="0.5" footer="0.5"/>
  <pageSetup paperSize="9" scale="9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Z19"/>
  <sheetViews>
    <sheetView workbookViewId="0">
      <selection activeCell="U15" sqref="U15"/>
    </sheetView>
  </sheetViews>
  <sheetFormatPr defaultColWidth="9" defaultRowHeight="14"/>
  <cols>
    <col min="1" max="1" width="5" customWidth="1"/>
    <col min="2" max="2" width="10.8818181818182" customWidth="1"/>
    <col min="3" max="4" width="4.63636363636364" style="2" customWidth="1"/>
    <col min="5" max="5" width="6.75454545454545" style="2" customWidth="1"/>
    <col min="6" max="7" width="4.63636363636364" style="2" customWidth="1"/>
    <col min="8" max="8" width="7.25454545454545" style="2" customWidth="1"/>
    <col min="9" max="11" width="4.63636363636364" style="2" customWidth="1"/>
    <col min="12" max="14" width="5" customWidth="1"/>
    <col min="15" max="16" width="5.5" customWidth="1"/>
    <col min="17" max="17" width="6.38181818181818" customWidth="1"/>
    <col min="18" max="20" width="5.38181818181818" customWidth="1"/>
    <col min="21" max="23" width="5.63636363636364" customWidth="1"/>
  </cols>
  <sheetData>
    <row r="3" s="1" customFormat="1" ht="31" customHeight="1" spans="1:26">
      <c r="A3" s="3" t="s">
        <v>2</v>
      </c>
      <c r="B3" s="3" t="s">
        <v>3</v>
      </c>
      <c r="C3" s="4" t="s">
        <v>127</v>
      </c>
      <c r="D3" s="5"/>
      <c r="E3" s="6"/>
      <c r="F3" s="4" t="s">
        <v>128</v>
      </c>
      <c r="G3" s="5"/>
      <c r="H3" s="6"/>
      <c r="I3" s="4" t="s">
        <v>129</v>
      </c>
      <c r="J3" s="5"/>
      <c r="K3" s="6"/>
      <c r="L3" s="4" t="s">
        <v>130</v>
      </c>
      <c r="M3" s="5"/>
      <c r="N3" s="6"/>
      <c r="O3" s="4" t="s">
        <v>131</v>
      </c>
      <c r="P3" s="5"/>
      <c r="Q3" s="6"/>
      <c r="R3" s="4" t="s">
        <v>132</v>
      </c>
      <c r="S3" s="5"/>
      <c r="T3" s="6"/>
      <c r="U3" s="4" t="s">
        <v>133</v>
      </c>
      <c r="V3" s="5"/>
      <c r="W3" s="6"/>
      <c r="X3" s="14" t="s">
        <v>126</v>
      </c>
      <c r="Y3" s="15"/>
      <c r="Z3" s="16"/>
    </row>
    <row r="4" customFormat="1" ht="31" customHeight="1" spans="1:26">
      <c r="A4" s="7"/>
      <c r="B4" s="7"/>
      <c r="C4" s="8" t="s">
        <v>107</v>
      </c>
      <c r="D4" s="8"/>
      <c r="E4" s="8" t="s">
        <v>109</v>
      </c>
      <c r="F4" s="8" t="s">
        <v>107</v>
      </c>
      <c r="G4" s="8"/>
      <c r="H4" s="8" t="s">
        <v>109</v>
      </c>
      <c r="I4" s="8" t="s">
        <v>107</v>
      </c>
      <c r="J4" s="8"/>
      <c r="K4" s="8" t="s">
        <v>109</v>
      </c>
      <c r="L4" s="8" t="s">
        <v>107</v>
      </c>
      <c r="M4" s="8"/>
      <c r="N4" s="8" t="s">
        <v>109</v>
      </c>
      <c r="O4" s="8" t="s">
        <v>107</v>
      </c>
      <c r="P4" s="8"/>
      <c r="Q4" s="8" t="s">
        <v>109</v>
      </c>
      <c r="R4" s="8" t="s">
        <v>107</v>
      </c>
      <c r="S4" s="8"/>
      <c r="T4" s="8" t="s">
        <v>109</v>
      </c>
      <c r="U4" s="8" t="s">
        <v>107</v>
      </c>
      <c r="V4" s="8"/>
      <c r="W4" s="8" t="s">
        <v>109</v>
      </c>
      <c r="X4" s="8" t="s">
        <v>107</v>
      </c>
      <c r="Y4" s="8" t="s">
        <v>108</v>
      </c>
      <c r="Z4" s="8" t="s">
        <v>109</v>
      </c>
    </row>
    <row r="5" ht="31" customHeight="1" spans="1:26">
      <c r="A5" s="9">
        <v>1</v>
      </c>
      <c r="B5" s="10" t="s">
        <v>112</v>
      </c>
      <c r="C5" s="9"/>
      <c r="D5" s="9"/>
      <c r="E5" s="9"/>
      <c r="F5" s="9">
        <v>6</v>
      </c>
      <c r="G5" s="9"/>
      <c r="H5" s="9">
        <v>0.7721</v>
      </c>
      <c r="I5" s="9">
        <f>SUM(F5:H5)</f>
        <v>6.7721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31" customHeight="1" spans="1:26">
      <c r="A6" s="9">
        <v>2</v>
      </c>
      <c r="B6" s="11" t="s">
        <v>134</v>
      </c>
      <c r="C6" s="9"/>
      <c r="D6" s="9"/>
      <c r="E6" s="9"/>
      <c r="F6" s="9">
        <v>8</v>
      </c>
      <c r="G6" s="9"/>
      <c r="H6" s="9">
        <v>1.14375</v>
      </c>
      <c r="I6" s="9">
        <f>SUM(F6:H6)</f>
        <v>9.14375</v>
      </c>
      <c r="J6" s="9"/>
      <c r="K6" s="9"/>
      <c r="L6" s="9"/>
      <c r="M6" s="9"/>
      <c r="N6" s="9"/>
      <c r="O6" s="13">
        <v>2</v>
      </c>
      <c r="P6" s="13"/>
      <c r="Q6" s="13">
        <v>0.299</v>
      </c>
      <c r="R6" s="9"/>
      <c r="S6" s="9"/>
      <c r="T6" s="9"/>
      <c r="U6" s="9"/>
      <c r="V6" s="9"/>
      <c r="W6" s="9"/>
      <c r="X6" s="9"/>
      <c r="Y6" s="9"/>
      <c r="Z6" s="9"/>
    </row>
    <row r="7" ht="31" customHeight="1" spans="1:26">
      <c r="A7" s="9">
        <v>3</v>
      </c>
      <c r="B7" s="11" t="s">
        <v>135</v>
      </c>
      <c r="C7" s="9"/>
      <c r="D7" s="9"/>
      <c r="E7" s="9"/>
      <c r="F7" s="9">
        <v>8</v>
      </c>
      <c r="G7" s="9"/>
      <c r="H7" s="9">
        <v>0.8511</v>
      </c>
      <c r="I7" s="9"/>
      <c r="J7" s="9"/>
      <c r="K7" s="9"/>
      <c r="L7" s="9"/>
      <c r="M7" s="9"/>
      <c r="N7" s="9"/>
      <c r="O7" s="13">
        <v>7</v>
      </c>
      <c r="P7" s="13"/>
      <c r="Q7" s="13">
        <v>1.1011</v>
      </c>
      <c r="R7" s="9"/>
      <c r="S7" s="9"/>
      <c r="T7" s="9"/>
      <c r="U7" s="9"/>
      <c r="V7" s="9"/>
      <c r="W7" s="9"/>
      <c r="X7" s="9"/>
      <c r="Y7" s="9"/>
      <c r="Z7" s="9"/>
    </row>
    <row r="8" ht="31" customHeight="1" spans="1:26">
      <c r="A8" s="9">
        <v>4</v>
      </c>
      <c r="B8" s="11" t="s">
        <v>136</v>
      </c>
      <c r="C8" s="9"/>
      <c r="D8" s="9"/>
      <c r="E8" s="9"/>
      <c r="F8" s="9">
        <v>9</v>
      </c>
      <c r="G8" s="9"/>
      <c r="H8" s="9">
        <v>1.4256</v>
      </c>
      <c r="I8" s="9">
        <f>SUM(F8:H8)</f>
        <v>10.4256</v>
      </c>
      <c r="J8" s="9"/>
      <c r="K8" s="9"/>
      <c r="L8" s="9"/>
      <c r="M8" s="9"/>
      <c r="N8" s="9"/>
      <c r="O8" s="13">
        <v>1</v>
      </c>
      <c r="P8" s="13"/>
      <c r="Q8" s="13">
        <v>0.1798</v>
      </c>
      <c r="R8" s="9"/>
      <c r="S8" s="9"/>
      <c r="T8" s="9"/>
      <c r="U8" s="9"/>
      <c r="V8" s="9"/>
      <c r="W8" s="9"/>
      <c r="X8" s="9"/>
      <c r="Y8" s="9"/>
      <c r="Z8" s="9"/>
    </row>
    <row r="9" ht="31" customHeight="1" spans="1:26">
      <c r="A9" s="9">
        <v>5</v>
      </c>
      <c r="B9" s="11" t="s">
        <v>116</v>
      </c>
      <c r="C9" s="9"/>
      <c r="D9" s="9"/>
      <c r="E9" s="9"/>
      <c r="F9" s="9">
        <v>1</v>
      </c>
      <c r="G9" s="9"/>
      <c r="H9" s="9">
        <v>0.1558</v>
      </c>
      <c r="I9" s="9"/>
      <c r="J9" s="9"/>
      <c r="K9" s="9"/>
      <c r="L9" s="9"/>
      <c r="M9" s="9"/>
      <c r="N9" s="9"/>
      <c r="O9" s="13"/>
      <c r="P9" s="13"/>
      <c r="Q9" s="13"/>
      <c r="R9" s="9"/>
      <c r="S9" s="9"/>
      <c r="T9" s="9"/>
      <c r="U9" s="9"/>
      <c r="V9" s="9"/>
      <c r="W9" s="9"/>
      <c r="X9" s="9"/>
      <c r="Y9" s="9"/>
      <c r="Z9" s="9"/>
    </row>
    <row r="10" ht="31" customHeight="1" spans="1:26">
      <c r="A10" s="9">
        <v>6</v>
      </c>
      <c r="B10" s="11" t="s">
        <v>137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3"/>
      <c r="P10" s="13"/>
      <c r="Q10" s="13"/>
      <c r="R10" s="9"/>
      <c r="S10" s="9"/>
      <c r="T10" s="9"/>
      <c r="U10" s="9"/>
      <c r="V10" s="9"/>
      <c r="W10" s="9"/>
      <c r="X10" s="9"/>
      <c r="Y10" s="9"/>
      <c r="Z10" s="9"/>
    </row>
    <row r="11" ht="31" customHeight="1" spans="1:26">
      <c r="A11" s="9">
        <v>7</v>
      </c>
      <c r="B11" s="11" t="s">
        <v>138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3"/>
      <c r="P11" s="13"/>
      <c r="Q11" s="13"/>
      <c r="R11" s="9"/>
      <c r="S11" s="9"/>
      <c r="T11" s="9"/>
      <c r="U11" s="9"/>
      <c r="V11" s="9"/>
      <c r="W11" s="9"/>
      <c r="X11" s="9"/>
      <c r="Y11" s="9"/>
      <c r="Z11" s="9"/>
    </row>
    <row r="12" ht="31" customHeight="1" spans="1:26">
      <c r="A12" s="9">
        <v>8</v>
      </c>
      <c r="B12" s="11" t="s">
        <v>139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3"/>
      <c r="P12" s="13"/>
      <c r="Q12" s="13"/>
      <c r="R12" s="9"/>
      <c r="S12" s="9"/>
      <c r="T12" s="9"/>
      <c r="U12" s="9"/>
      <c r="V12" s="9"/>
      <c r="W12" s="9"/>
      <c r="X12" s="9"/>
      <c r="Y12" s="9"/>
      <c r="Z12" s="9"/>
    </row>
    <row r="13" ht="31" customHeight="1" spans="1:26">
      <c r="A13" s="9">
        <v>9</v>
      </c>
      <c r="B13" s="11" t="s">
        <v>120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3"/>
      <c r="P13" s="13"/>
      <c r="Q13" s="13"/>
      <c r="R13" s="9"/>
      <c r="S13" s="9"/>
      <c r="T13" s="9"/>
      <c r="U13" s="9"/>
      <c r="V13" s="9"/>
      <c r="W13" s="9"/>
      <c r="X13" s="9"/>
      <c r="Y13" s="9"/>
      <c r="Z13" s="9"/>
    </row>
    <row r="14" ht="31" customHeight="1" spans="1:26">
      <c r="A14" s="9">
        <v>10</v>
      </c>
      <c r="B14" s="11" t="s">
        <v>140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3"/>
      <c r="P14" s="13"/>
      <c r="Q14" s="13"/>
      <c r="R14" s="9"/>
      <c r="S14" s="9"/>
      <c r="T14" s="9"/>
      <c r="U14" s="9"/>
      <c r="V14" s="9"/>
      <c r="W14" s="9"/>
      <c r="X14" s="9"/>
      <c r="Y14" s="9"/>
      <c r="Z14" s="9"/>
    </row>
    <row r="15" ht="31" customHeight="1" spans="1:26">
      <c r="A15" s="9">
        <v>11</v>
      </c>
      <c r="B15" s="11" t="s">
        <v>122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3"/>
      <c r="P15" s="13"/>
      <c r="Q15" s="13"/>
      <c r="R15" s="9"/>
      <c r="S15" s="9"/>
      <c r="T15" s="9"/>
      <c r="U15" s="9"/>
      <c r="V15" s="9"/>
      <c r="W15" s="9"/>
      <c r="X15" s="9"/>
      <c r="Y15" s="9"/>
      <c r="Z15" s="9"/>
    </row>
    <row r="16" ht="31" customHeight="1" spans="1:26">
      <c r="A16" s="9">
        <v>12</v>
      </c>
      <c r="B16" s="11" t="s">
        <v>141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3">
        <v>1</v>
      </c>
      <c r="P16" s="13"/>
      <c r="Q16" s="13">
        <v>0.1735</v>
      </c>
      <c r="R16" s="9"/>
      <c r="S16" s="9"/>
      <c r="T16" s="9"/>
      <c r="U16" s="9"/>
      <c r="V16" s="9"/>
      <c r="W16" s="9"/>
      <c r="X16" s="9"/>
      <c r="Y16" s="9"/>
      <c r="Z16" s="9"/>
    </row>
    <row r="17" ht="31" customHeight="1" spans="1:26">
      <c r="A17" s="9">
        <v>13</v>
      </c>
      <c r="B17" s="11" t="s">
        <v>124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3"/>
      <c r="P17" s="13"/>
      <c r="Q17" s="13"/>
      <c r="R17" s="9"/>
      <c r="S17" s="9"/>
      <c r="T17" s="9"/>
      <c r="U17" s="9"/>
      <c r="V17" s="9"/>
      <c r="W17" s="9"/>
      <c r="X17" s="9"/>
      <c r="Y17" s="9"/>
      <c r="Z17" s="9"/>
    </row>
    <row r="18" ht="31" customHeight="1" spans="1:26">
      <c r="A18" s="9">
        <v>14</v>
      </c>
      <c r="B18" s="11" t="s">
        <v>125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3"/>
      <c r="P18" s="13"/>
      <c r="Q18" s="13"/>
      <c r="R18" s="9"/>
      <c r="S18" s="9"/>
      <c r="T18" s="9"/>
      <c r="U18" s="9"/>
      <c r="V18" s="9"/>
      <c r="W18" s="9"/>
      <c r="X18" s="9"/>
      <c r="Y18" s="9"/>
      <c r="Z18" s="9"/>
    </row>
    <row r="19" ht="18" customHeight="1" spans="1:26">
      <c r="A19" s="12"/>
      <c r="B19" s="12"/>
      <c r="C19" s="8"/>
      <c r="D19" s="8"/>
      <c r="E19" s="8"/>
      <c r="F19" s="8">
        <f>SUM(F5:F18)</f>
        <v>32</v>
      </c>
      <c r="G19" s="8"/>
      <c r="H19" s="8">
        <f>SUM(H5:H18)</f>
        <v>4.34835</v>
      </c>
      <c r="I19" s="8"/>
      <c r="J19" s="8"/>
      <c r="K19" s="8"/>
      <c r="L19" s="12"/>
      <c r="M19" s="12"/>
      <c r="N19" s="12"/>
      <c r="O19" s="13">
        <f>SUM(O6:O18)</f>
        <v>11</v>
      </c>
      <c r="P19" s="13"/>
      <c r="Q19" s="13">
        <f>SUM(Q6:Q18)</f>
        <v>1.7534</v>
      </c>
      <c r="R19" s="12"/>
      <c r="S19" s="12"/>
      <c r="T19" s="12"/>
      <c r="U19" s="12"/>
      <c r="V19" s="12"/>
      <c r="W19" s="12"/>
      <c r="X19" s="12"/>
      <c r="Y19" s="12"/>
      <c r="Z19" s="12"/>
    </row>
  </sheetData>
  <mergeCells count="10">
    <mergeCell ref="C3:E3"/>
    <mergeCell ref="F3:H3"/>
    <mergeCell ref="I3:K3"/>
    <mergeCell ref="L3:N3"/>
    <mergeCell ref="O3:Q3"/>
    <mergeCell ref="R3:T3"/>
    <mergeCell ref="U3:W3"/>
    <mergeCell ref="X3:Z3"/>
    <mergeCell ref="A3:A4"/>
    <mergeCell ref="B3:B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Z19"/>
  <sheetViews>
    <sheetView workbookViewId="0">
      <selection activeCell="AB15" sqref="AB15"/>
    </sheetView>
  </sheetViews>
  <sheetFormatPr defaultColWidth="9" defaultRowHeight="14"/>
  <cols>
    <col min="1" max="1" width="5" customWidth="1"/>
    <col min="2" max="2" width="10.8818181818182" customWidth="1"/>
    <col min="3" max="4" width="4.63636363636364" style="2" customWidth="1"/>
    <col min="5" max="5" width="6.75454545454545" style="2" customWidth="1"/>
    <col min="6" max="7" width="4.63636363636364" style="2" customWidth="1"/>
    <col min="8" max="8" width="7.75454545454545" style="2" customWidth="1"/>
    <col min="9" max="11" width="4.63636363636364" style="2" customWidth="1"/>
    <col min="12" max="14" width="5" customWidth="1"/>
    <col min="15" max="17" width="5.5" customWidth="1"/>
    <col min="18" max="20" width="5.38181818181818" customWidth="1"/>
    <col min="21" max="23" width="5.63636363636364" customWidth="1"/>
  </cols>
  <sheetData>
    <row r="3" s="1" customFormat="1" ht="31" customHeight="1" spans="1:26">
      <c r="A3" s="3" t="s">
        <v>2</v>
      </c>
      <c r="B3" s="3" t="s">
        <v>3</v>
      </c>
      <c r="C3" s="4" t="s">
        <v>142</v>
      </c>
      <c r="D3" s="5"/>
      <c r="E3" s="6"/>
      <c r="F3" s="4" t="s">
        <v>143</v>
      </c>
      <c r="G3" s="5"/>
      <c r="H3" s="6"/>
      <c r="I3" s="4" t="s">
        <v>144</v>
      </c>
      <c r="J3" s="5"/>
      <c r="K3" s="6"/>
      <c r="L3" s="4" t="s">
        <v>145</v>
      </c>
      <c r="M3" s="5"/>
      <c r="N3" s="6"/>
      <c r="O3" s="4" t="s">
        <v>146</v>
      </c>
      <c r="P3" s="5"/>
      <c r="Q3" s="6"/>
      <c r="R3" s="4" t="s">
        <v>147</v>
      </c>
      <c r="S3" s="5"/>
      <c r="T3" s="6"/>
      <c r="U3" s="4" t="s">
        <v>148</v>
      </c>
      <c r="V3" s="5"/>
      <c r="W3" s="6"/>
      <c r="X3" s="14" t="s">
        <v>126</v>
      </c>
      <c r="Y3" s="15"/>
      <c r="Z3" s="16"/>
    </row>
    <row r="4" customFormat="1" ht="31" customHeight="1" spans="1:26">
      <c r="A4" s="7"/>
      <c r="B4" s="7"/>
      <c r="C4" s="8" t="s">
        <v>107</v>
      </c>
      <c r="D4" s="8"/>
      <c r="E4" s="8" t="s">
        <v>109</v>
      </c>
      <c r="F4" s="8" t="s">
        <v>107</v>
      </c>
      <c r="G4" s="8"/>
      <c r="H4" s="8" t="s">
        <v>109</v>
      </c>
      <c r="I4" s="8" t="s">
        <v>107</v>
      </c>
      <c r="J4" s="8"/>
      <c r="K4" s="8" t="s">
        <v>109</v>
      </c>
      <c r="L4" s="8" t="s">
        <v>107</v>
      </c>
      <c r="M4" s="8"/>
      <c r="N4" s="8" t="s">
        <v>109</v>
      </c>
      <c r="O4" s="8" t="s">
        <v>107</v>
      </c>
      <c r="P4" s="8"/>
      <c r="Q4" s="8" t="s">
        <v>109</v>
      </c>
      <c r="R4" s="8" t="s">
        <v>107</v>
      </c>
      <c r="S4" s="8"/>
      <c r="T4" s="8" t="s">
        <v>109</v>
      </c>
      <c r="U4" s="8" t="s">
        <v>107</v>
      </c>
      <c r="V4" s="8"/>
      <c r="W4" s="8" t="s">
        <v>109</v>
      </c>
      <c r="X4" s="8" t="s">
        <v>107</v>
      </c>
      <c r="Y4" s="8" t="s">
        <v>108</v>
      </c>
      <c r="Z4" s="8" t="s">
        <v>109</v>
      </c>
    </row>
    <row r="5" ht="31" customHeight="1" spans="1:26">
      <c r="A5" s="9">
        <v>1</v>
      </c>
      <c r="B5" s="10" t="s">
        <v>112</v>
      </c>
      <c r="C5" s="9"/>
      <c r="D5" s="9"/>
      <c r="E5" s="9"/>
      <c r="F5" s="9">
        <v>9</v>
      </c>
      <c r="G5" s="9"/>
      <c r="H5" s="9">
        <v>0.3832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31" customHeight="1" spans="1:26">
      <c r="A6" s="9">
        <v>2</v>
      </c>
      <c r="B6" s="11" t="s">
        <v>134</v>
      </c>
      <c r="C6" s="9"/>
      <c r="D6" s="9"/>
      <c r="E6" s="9"/>
      <c r="F6" s="9">
        <v>16</v>
      </c>
      <c r="G6" s="9"/>
      <c r="H6" s="9">
        <v>0.58725</v>
      </c>
      <c r="I6" s="9"/>
      <c r="J6" s="9"/>
      <c r="K6" s="9"/>
      <c r="L6" s="9"/>
      <c r="M6" s="9"/>
      <c r="N6" s="9"/>
      <c r="O6" s="13"/>
      <c r="P6" s="13"/>
      <c r="Q6" s="13"/>
      <c r="R6" s="9"/>
      <c r="S6" s="9"/>
      <c r="T6" s="9"/>
      <c r="U6" s="9"/>
      <c r="V6" s="9"/>
      <c r="W6" s="9"/>
      <c r="X6" s="9"/>
      <c r="Y6" s="9"/>
      <c r="Z6" s="9"/>
    </row>
    <row r="7" ht="31" customHeight="1" spans="1:26">
      <c r="A7" s="9">
        <v>3</v>
      </c>
      <c r="B7" s="11" t="s">
        <v>135</v>
      </c>
      <c r="C7" s="9"/>
      <c r="D7" s="9"/>
      <c r="E7" s="9"/>
      <c r="F7" s="9">
        <v>2</v>
      </c>
      <c r="G7" s="9"/>
      <c r="H7" s="9">
        <v>0.091</v>
      </c>
      <c r="I7" s="9"/>
      <c r="J7" s="9"/>
      <c r="K7" s="9"/>
      <c r="L7" s="9"/>
      <c r="M7" s="9"/>
      <c r="N7" s="9"/>
      <c r="O7" s="13">
        <v>1</v>
      </c>
      <c r="P7" s="13"/>
      <c r="Q7" s="13">
        <v>0.0256</v>
      </c>
      <c r="R7" s="9"/>
      <c r="S7" s="9"/>
      <c r="T7" s="9"/>
      <c r="U7" s="9"/>
      <c r="V7" s="9"/>
      <c r="W7" s="9"/>
      <c r="X7" s="9"/>
      <c r="Y7" s="9"/>
      <c r="Z7" s="9"/>
    </row>
    <row r="8" ht="31" customHeight="1" spans="1:26">
      <c r="A8" s="9">
        <v>4</v>
      </c>
      <c r="B8" s="11" t="s">
        <v>136</v>
      </c>
      <c r="C8" s="9"/>
      <c r="D8" s="9"/>
      <c r="E8" s="9"/>
      <c r="F8" s="9">
        <v>3</v>
      </c>
      <c r="G8" s="9"/>
      <c r="H8" s="9">
        <v>0.2892</v>
      </c>
      <c r="I8" s="9"/>
      <c r="J8" s="9"/>
      <c r="K8" s="9"/>
      <c r="L8" s="9"/>
      <c r="M8" s="9"/>
      <c r="N8" s="9"/>
      <c r="O8" s="13">
        <v>10</v>
      </c>
      <c r="P8" s="13"/>
      <c r="Q8" s="13">
        <v>0.2634</v>
      </c>
      <c r="R8" s="9"/>
      <c r="S8" s="9"/>
      <c r="T8" s="9"/>
      <c r="U8" s="9"/>
      <c r="V8" s="9"/>
      <c r="W8" s="9"/>
      <c r="X8" s="9"/>
      <c r="Y8" s="9"/>
      <c r="Z8" s="9"/>
    </row>
    <row r="9" ht="31" customHeight="1" spans="1:26">
      <c r="A9" s="9">
        <v>5</v>
      </c>
      <c r="B9" s="11" t="s">
        <v>116</v>
      </c>
      <c r="C9" s="9"/>
      <c r="D9" s="9"/>
      <c r="E9" s="9"/>
      <c r="F9" s="9">
        <v>7</v>
      </c>
      <c r="G9" s="9"/>
      <c r="H9" s="9">
        <v>0.208</v>
      </c>
      <c r="I9" s="9"/>
      <c r="J9" s="9"/>
      <c r="K9" s="9"/>
      <c r="L9" s="9"/>
      <c r="M9" s="9"/>
      <c r="N9" s="9"/>
      <c r="O9" s="13"/>
      <c r="P9" s="13"/>
      <c r="Q9" s="13"/>
      <c r="R9" s="9"/>
      <c r="S9" s="9"/>
      <c r="T9" s="9"/>
      <c r="U9" s="9"/>
      <c r="V9" s="9"/>
      <c r="W9" s="9"/>
      <c r="X9" s="9"/>
      <c r="Y9" s="9"/>
      <c r="Z9" s="9"/>
    </row>
    <row r="10" ht="31" customHeight="1" spans="1:26">
      <c r="A10" s="9">
        <v>6</v>
      </c>
      <c r="B10" s="11" t="s">
        <v>137</v>
      </c>
      <c r="C10" s="9"/>
      <c r="D10" s="9"/>
      <c r="E10" s="9"/>
      <c r="F10" s="9">
        <v>1</v>
      </c>
      <c r="G10" s="9"/>
      <c r="H10" s="9">
        <v>0.03</v>
      </c>
      <c r="I10" s="9"/>
      <c r="J10" s="9"/>
      <c r="K10" s="9"/>
      <c r="L10" s="9"/>
      <c r="M10" s="9"/>
      <c r="N10" s="9"/>
      <c r="O10" s="13"/>
      <c r="P10" s="13"/>
      <c r="Q10" s="13"/>
      <c r="R10" s="9"/>
      <c r="S10" s="9"/>
      <c r="T10" s="9"/>
      <c r="U10" s="9"/>
      <c r="V10" s="9"/>
      <c r="W10" s="9"/>
      <c r="X10" s="9"/>
      <c r="Y10" s="9"/>
      <c r="Z10" s="9"/>
    </row>
    <row r="11" ht="31" customHeight="1" spans="1:26">
      <c r="A11" s="9">
        <v>7</v>
      </c>
      <c r="B11" s="11" t="s">
        <v>138</v>
      </c>
      <c r="C11" s="9"/>
      <c r="D11" s="9"/>
      <c r="E11" s="9"/>
      <c r="F11" s="9">
        <v>1</v>
      </c>
      <c r="G11" s="9"/>
      <c r="H11" s="9">
        <v>0.03</v>
      </c>
      <c r="I11" s="9"/>
      <c r="J11" s="9"/>
      <c r="K11" s="9"/>
      <c r="L11" s="9"/>
      <c r="M11" s="9"/>
      <c r="N11" s="9"/>
      <c r="O11" s="13">
        <v>1</v>
      </c>
      <c r="P11" s="13"/>
      <c r="Q11" s="13">
        <v>0.0656</v>
      </c>
      <c r="R11" s="9"/>
      <c r="S11" s="9"/>
      <c r="T11" s="9"/>
      <c r="U11" s="9"/>
      <c r="V11" s="9"/>
      <c r="W11" s="9"/>
      <c r="X11" s="9"/>
      <c r="Y11" s="9"/>
      <c r="Z11" s="9"/>
    </row>
    <row r="12" ht="31" customHeight="1" spans="1:26">
      <c r="A12" s="9">
        <v>8</v>
      </c>
      <c r="B12" s="11" t="s">
        <v>139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3"/>
      <c r="P12" s="13"/>
      <c r="Q12" s="13"/>
      <c r="R12" s="9"/>
      <c r="S12" s="9"/>
      <c r="T12" s="9"/>
      <c r="U12" s="9"/>
      <c r="V12" s="9"/>
      <c r="W12" s="9"/>
      <c r="X12" s="9"/>
      <c r="Y12" s="9"/>
      <c r="Z12" s="9"/>
    </row>
    <row r="13" ht="31" customHeight="1" spans="1:26">
      <c r="A13" s="9">
        <v>9</v>
      </c>
      <c r="B13" s="11" t="s">
        <v>120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3"/>
      <c r="P13" s="13"/>
      <c r="Q13" s="13"/>
      <c r="R13" s="9"/>
      <c r="S13" s="9"/>
      <c r="T13" s="9"/>
      <c r="U13" s="9"/>
      <c r="V13" s="9"/>
      <c r="W13" s="9"/>
      <c r="X13" s="9"/>
      <c r="Y13" s="9"/>
      <c r="Z13" s="9"/>
    </row>
    <row r="14" ht="31" customHeight="1" spans="1:26">
      <c r="A14" s="9">
        <v>10</v>
      </c>
      <c r="B14" s="11" t="s">
        <v>140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3"/>
      <c r="P14" s="13"/>
      <c r="Q14" s="13"/>
      <c r="R14" s="9"/>
      <c r="S14" s="9"/>
      <c r="T14" s="9"/>
      <c r="U14" s="9"/>
      <c r="V14" s="9"/>
      <c r="W14" s="9"/>
      <c r="X14" s="9"/>
      <c r="Y14" s="9"/>
      <c r="Z14" s="9"/>
    </row>
    <row r="15" ht="31" customHeight="1" spans="1:26">
      <c r="A15" s="9">
        <v>11</v>
      </c>
      <c r="B15" s="11" t="s">
        <v>122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3">
        <v>2</v>
      </c>
      <c r="P15" s="13"/>
      <c r="Q15" s="13">
        <v>0.1308</v>
      </c>
      <c r="R15" s="9"/>
      <c r="S15" s="9"/>
      <c r="T15" s="9"/>
      <c r="U15" s="9"/>
      <c r="V15" s="9"/>
      <c r="W15" s="9"/>
      <c r="X15" s="9"/>
      <c r="Y15" s="9"/>
      <c r="Z15" s="9"/>
    </row>
    <row r="16" ht="31" customHeight="1" spans="1:26">
      <c r="A16" s="9">
        <v>12</v>
      </c>
      <c r="B16" s="11" t="s">
        <v>141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3"/>
      <c r="P16" s="13"/>
      <c r="Q16" s="13"/>
      <c r="R16" s="9"/>
      <c r="S16" s="9"/>
      <c r="T16" s="9"/>
      <c r="U16" s="9"/>
      <c r="V16" s="9"/>
      <c r="W16" s="9"/>
      <c r="X16" s="9"/>
      <c r="Y16" s="9"/>
      <c r="Z16" s="9"/>
    </row>
    <row r="17" ht="31" customHeight="1" spans="1:26">
      <c r="A17" s="9">
        <v>13</v>
      </c>
      <c r="B17" s="11" t="s">
        <v>124</v>
      </c>
      <c r="C17" s="9"/>
      <c r="D17" s="9"/>
      <c r="E17" s="9"/>
      <c r="F17" s="9">
        <v>1</v>
      </c>
      <c r="G17" s="9"/>
      <c r="H17" s="9">
        <v>0.0308</v>
      </c>
      <c r="I17" s="9"/>
      <c r="J17" s="9"/>
      <c r="K17" s="9"/>
      <c r="L17" s="9"/>
      <c r="M17" s="9"/>
      <c r="N17" s="9"/>
      <c r="O17" s="13"/>
      <c r="P17" s="13"/>
      <c r="Q17" s="13"/>
      <c r="R17" s="9"/>
      <c r="S17" s="9"/>
      <c r="T17" s="9"/>
      <c r="U17" s="9"/>
      <c r="V17" s="9"/>
      <c r="W17" s="9"/>
      <c r="X17" s="9"/>
      <c r="Y17" s="9"/>
      <c r="Z17" s="9"/>
    </row>
    <row r="18" ht="31" customHeight="1" spans="1:26">
      <c r="A18" s="9">
        <v>14</v>
      </c>
      <c r="B18" s="11" t="s">
        <v>125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3"/>
      <c r="P18" s="13"/>
      <c r="Q18" s="13"/>
      <c r="R18" s="9"/>
      <c r="S18" s="9"/>
      <c r="T18" s="9"/>
      <c r="U18" s="9"/>
      <c r="V18" s="9"/>
      <c r="W18" s="9"/>
      <c r="X18" s="9"/>
      <c r="Y18" s="9"/>
      <c r="Z18" s="9"/>
    </row>
    <row r="19" ht="18" customHeight="1" spans="1:26">
      <c r="A19" s="12"/>
      <c r="B19" s="12"/>
      <c r="C19" s="8"/>
      <c r="D19" s="8"/>
      <c r="E19" s="8"/>
      <c r="F19" s="8">
        <f>SUM(F5:F18)</f>
        <v>40</v>
      </c>
      <c r="G19" s="8"/>
      <c r="H19" s="8">
        <f>SUM(H5:H18)</f>
        <v>1.64945</v>
      </c>
      <c r="I19" s="8"/>
      <c r="J19" s="8"/>
      <c r="K19" s="8"/>
      <c r="L19" s="12"/>
      <c r="M19" s="12"/>
      <c r="N19" s="12"/>
      <c r="O19" s="13">
        <f>SUM(O7:O18)</f>
        <v>14</v>
      </c>
      <c r="P19" s="13"/>
      <c r="Q19" s="13">
        <f>SUM(Q7:Q18)</f>
        <v>0.4854</v>
      </c>
      <c r="R19" s="12"/>
      <c r="S19" s="12"/>
      <c r="T19" s="12"/>
      <c r="U19" s="12"/>
      <c r="V19" s="12"/>
      <c r="W19" s="12"/>
      <c r="X19" s="12"/>
      <c r="Y19" s="12"/>
      <c r="Z19" s="12"/>
    </row>
  </sheetData>
  <mergeCells count="10">
    <mergeCell ref="C3:E3"/>
    <mergeCell ref="F3:H3"/>
    <mergeCell ref="I3:K3"/>
    <mergeCell ref="L3:N3"/>
    <mergeCell ref="O3:Q3"/>
    <mergeCell ref="R3:T3"/>
    <mergeCell ref="U3:W3"/>
    <mergeCell ref="X3:Z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</vt:lpstr>
      <vt:lpstr>一次性奖补疆外</vt:lpstr>
      <vt:lpstr>一次性补贴疆内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Alex</cp:lastModifiedBy>
  <dcterms:created xsi:type="dcterms:W3CDTF">2024-09-03T10:02:00Z</dcterms:created>
  <dcterms:modified xsi:type="dcterms:W3CDTF">2024-11-15T04:57:41Z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8B121ABCA6E44CFEA54D72390BF8643F_13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